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2.xml" ContentType="application/vnd.openxmlformats-officedocument.themeOverrid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+xml"/>
  <Override PartName="/xl/charts/chart14.xml" ContentType="application/vnd.openxmlformats-officedocument.drawingml.chart+xml"/>
  <Override PartName="/xl/drawings/drawing14.xml" ContentType="application/vnd.openxmlformats-officedocument.drawing+xml"/>
  <Override PartName="/xl/charts/chart15.xml" ContentType="application/vnd.openxmlformats-officedocument.drawingml.chart+xml"/>
  <Override PartName="/xl/drawings/drawing15.xml" ContentType="application/vnd.openxmlformats-officedocument.drawing+xml"/>
  <Override PartName="/xl/charts/chart16.xml" ContentType="application/vnd.openxmlformats-officedocument.drawingml.chart+xml"/>
  <Override PartName="/xl/drawings/drawing16.xml" ContentType="application/vnd.openxmlformats-officedocument.drawing+xml"/>
  <Override PartName="/xl/charts/chart17.xml" ContentType="application/vnd.openxmlformats-officedocument.drawingml.chart+xml"/>
  <Override PartName="/xl/drawings/drawing17.xml" ContentType="application/vnd.openxmlformats-officedocument.drawing+xml"/>
  <Override PartName="/xl/charts/chart18.xml" ContentType="application/vnd.openxmlformats-officedocument.drawingml.chart+xml"/>
  <Override PartName="/xl/drawings/drawing18.xml" ContentType="application/vnd.openxmlformats-officedocument.drawing+xml"/>
  <Override PartName="/xl/ctrlProps/ctrlProp1.xml" ContentType="application/vnd.ms-excel.controlproperties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T:\P11 Economic Performance\Economic Reports\QERs\March\March 2025\"/>
    </mc:Choice>
  </mc:AlternateContent>
  <xr:revisionPtr revIDLastSave="0" documentId="13_ncr:1_{0D6F9293-D100-4A8D-898C-44410CA98776}" xr6:coauthVersionLast="47" xr6:coauthVersionMax="47" xr10:uidLastSave="{00000000-0000-0000-0000-000000000000}"/>
  <bookViews>
    <workbookView xWindow="9330" yWindow="1185" windowWidth="14460" windowHeight="11295" firstSheet="41" activeTab="41" xr2:uid="{F5CE0B01-8C1F-44E3-84D7-10761388B075}"/>
  </bookViews>
  <sheets>
    <sheet name="Figure 1" sheetId="7" r:id="rId1"/>
    <sheet name="Figure 2" sheetId="30" r:id="rId2"/>
    <sheet name="Table 1" sheetId="31" r:id="rId3"/>
    <sheet name="Figure 3" sheetId="5" r:id="rId4"/>
    <sheet name="Table 2" sheetId="4" r:id="rId5"/>
    <sheet name="Figure 4" sheetId="6" r:id="rId6"/>
    <sheet name="Figure 5" sheetId="1" r:id="rId7"/>
    <sheet name="Table 3" sheetId="2" r:id="rId8"/>
    <sheet name="Figure 6" sheetId="3" r:id="rId9"/>
    <sheet name="Figure 7" sheetId="8" r:id="rId10"/>
    <sheet name="Figure 8" sheetId="9" r:id="rId11"/>
    <sheet name="Figure 9" sheetId="33" r:id="rId12"/>
    <sheet name="Table 4" sheetId="36" r:id="rId13"/>
    <sheet name="Table 5" sheetId="35" r:id="rId14"/>
    <sheet name="Table 6" sheetId="37" r:id="rId15"/>
    <sheet name="Figure 10" sheetId="40" r:id="rId16"/>
    <sheet name="Table 7" sheetId="38" r:id="rId17"/>
    <sheet name="Figure 11" sheetId="52" r:id="rId18"/>
    <sheet name="Figure 12" sheetId="50" r:id="rId19"/>
    <sheet name="Figure 13" sheetId="53" r:id="rId20"/>
    <sheet name="Table 8" sheetId="10" r:id="rId21"/>
    <sheet name="Figure 14" sheetId="17" r:id="rId22"/>
    <sheet name="Table 9" sheetId="18" r:id="rId23"/>
    <sheet name="Table 10" sheetId="11" r:id="rId24"/>
    <sheet name="Figure 15" sheetId="12" r:id="rId25"/>
    <sheet name="Table 11" sheetId="19" r:id="rId26"/>
    <sheet name="Table 12" sheetId="13" r:id="rId27"/>
    <sheet name="Table 13" sheetId="14" r:id="rId28"/>
    <sheet name="Table 14" sheetId="15" r:id="rId29"/>
    <sheet name="Figure 16" sheetId="57" r:id="rId30"/>
    <sheet name="Table 15" sheetId="55" r:id="rId31"/>
    <sheet name="Figure 17 " sheetId="56" r:id="rId32"/>
    <sheet name="Table 16" sheetId="41" r:id="rId33"/>
    <sheet name="Table 17" sheetId="44" r:id="rId34"/>
    <sheet name="Table 18" sheetId="43" r:id="rId35"/>
    <sheet name="Table 19" sheetId="45" r:id="rId36"/>
    <sheet name="Figure 18" sheetId="47" r:id="rId37"/>
    <sheet name="Figure 19 " sheetId="46" r:id="rId38"/>
    <sheet name="Table 20" sheetId="48" r:id="rId39"/>
    <sheet name="Tables 21" sheetId="49" r:id="rId40"/>
    <sheet name="Figure 20" sheetId="21" r:id="rId41"/>
    <sheet name="Table 22" sheetId="23" r:id="rId42"/>
    <sheet name="Table 23" sheetId="20" r:id="rId43"/>
    <sheet name="Table 24" sheetId="22" r:id="rId44"/>
    <sheet name="Table 25" sheetId="26" r:id="rId45"/>
    <sheet name="Table 26" sheetId="27" r:id="rId46"/>
    <sheet name="Table 27" sheetId="28" r:id="rId47"/>
    <sheet name="Figure 22" sheetId="29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_1_1" localSheetId="17">#REF!</definedName>
    <definedName name="_1_1" localSheetId="29">#REF!</definedName>
    <definedName name="_1_1" localSheetId="31">#REF!</definedName>
    <definedName name="_1_1" localSheetId="36">#REF!</definedName>
    <definedName name="_1_1" localSheetId="11">#REF!</definedName>
    <definedName name="_1_1" localSheetId="33">#REF!</definedName>
    <definedName name="_1_1" localSheetId="34">#REF!</definedName>
    <definedName name="_1_1" localSheetId="35">#REF!</definedName>
    <definedName name="_1_1" localSheetId="12">#REF!</definedName>
    <definedName name="_1_1" localSheetId="39">#REF!</definedName>
    <definedName name="_1_1">#REF!</definedName>
    <definedName name="_10_9" localSheetId="17">#REF!</definedName>
    <definedName name="_10_9" localSheetId="29">#REF!</definedName>
    <definedName name="_10_9" localSheetId="31">#REF!</definedName>
    <definedName name="_10_9" localSheetId="36">#REF!</definedName>
    <definedName name="_10_9" localSheetId="11">#REF!</definedName>
    <definedName name="_10_9" localSheetId="33">#REF!</definedName>
    <definedName name="_10_9" localSheetId="34">#REF!</definedName>
    <definedName name="_10_9" localSheetId="35">#REF!</definedName>
    <definedName name="_10_9" localSheetId="12">#REF!</definedName>
    <definedName name="_10_9" localSheetId="39">#REF!</definedName>
    <definedName name="_10_9">#REF!</definedName>
    <definedName name="_2_10" localSheetId="17">#REF!</definedName>
    <definedName name="_2_10" localSheetId="29">#REF!</definedName>
    <definedName name="_2_10" localSheetId="31">#REF!</definedName>
    <definedName name="_2_10" localSheetId="36">#REF!</definedName>
    <definedName name="_2_10" localSheetId="11">#REF!</definedName>
    <definedName name="_2_10" localSheetId="33">#REF!</definedName>
    <definedName name="_2_10" localSheetId="34">#REF!</definedName>
    <definedName name="_2_10" localSheetId="35">#REF!</definedName>
    <definedName name="_2_10" localSheetId="12">#REF!</definedName>
    <definedName name="_2_10" localSheetId="39">#REF!</definedName>
    <definedName name="_2_10">#REF!</definedName>
    <definedName name="_3_2" localSheetId="17">#REF!</definedName>
    <definedName name="_3_2" localSheetId="29">#REF!</definedName>
    <definedName name="_3_2" localSheetId="31">#REF!</definedName>
    <definedName name="_3_2" localSheetId="36">#REF!</definedName>
    <definedName name="_3_2" localSheetId="11">#REF!</definedName>
    <definedName name="_3_2" localSheetId="33">#REF!</definedName>
    <definedName name="_3_2" localSheetId="34">#REF!</definedName>
    <definedName name="_3_2" localSheetId="35">#REF!</definedName>
    <definedName name="_3_2" localSheetId="12">#REF!</definedName>
    <definedName name="_3_2" localSheetId="39">#REF!</definedName>
    <definedName name="_3_2">#REF!</definedName>
    <definedName name="_4_3" localSheetId="17">#REF!</definedName>
    <definedName name="_4_3" localSheetId="29">#REF!</definedName>
    <definedName name="_4_3" localSheetId="31">#REF!</definedName>
    <definedName name="_4_3" localSheetId="36">#REF!</definedName>
    <definedName name="_4_3" localSheetId="11">#REF!</definedName>
    <definedName name="_4_3" localSheetId="33">#REF!</definedName>
    <definedName name="_4_3" localSheetId="34">#REF!</definedName>
    <definedName name="_4_3" localSheetId="35">#REF!</definedName>
    <definedName name="_4_3" localSheetId="12">#REF!</definedName>
    <definedName name="_4_3" localSheetId="39">#REF!</definedName>
    <definedName name="_4_3">#REF!</definedName>
    <definedName name="_5_4" localSheetId="17">#REF!</definedName>
    <definedName name="_5_4" localSheetId="29">#REF!</definedName>
    <definedName name="_5_4" localSheetId="31">#REF!</definedName>
    <definedName name="_5_4" localSheetId="36">#REF!</definedName>
    <definedName name="_5_4" localSheetId="11">#REF!</definedName>
    <definedName name="_5_4" localSheetId="33">#REF!</definedName>
    <definedName name="_5_4" localSheetId="34">#REF!</definedName>
    <definedName name="_5_4" localSheetId="35">#REF!</definedName>
    <definedName name="_5_4" localSheetId="12">#REF!</definedName>
    <definedName name="_5_4" localSheetId="39">#REF!</definedName>
    <definedName name="_5_4">#REF!</definedName>
    <definedName name="_6_5" localSheetId="17">#REF!</definedName>
    <definedName name="_6_5" localSheetId="29">#REF!</definedName>
    <definedName name="_6_5" localSheetId="31">#REF!</definedName>
    <definedName name="_6_5" localSheetId="36">#REF!</definedName>
    <definedName name="_6_5" localSheetId="11">#REF!</definedName>
    <definedName name="_6_5" localSheetId="33">#REF!</definedName>
    <definedName name="_6_5" localSheetId="34">#REF!</definedName>
    <definedName name="_6_5" localSheetId="35">#REF!</definedName>
    <definedName name="_6_5" localSheetId="12">#REF!</definedName>
    <definedName name="_6_5" localSheetId="39">#REF!</definedName>
    <definedName name="_6_5">#REF!</definedName>
    <definedName name="_7_6" localSheetId="17">#REF!</definedName>
    <definedName name="_7_6" localSheetId="29">#REF!</definedName>
    <definedName name="_7_6" localSheetId="31">#REF!</definedName>
    <definedName name="_7_6" localSheetId="36">#REF!</definedName>
    <definedName name="_7_6" localSheetId="11">#REF!</definedName>
    <definedName name="_7_6" localSheetId="33">#REF!</definedName>
    <definedName name="_7_6" localSheetId="34">#REF!</definedName>
    <definedName name="_7_6" localSheetId="35">#REF!</definedName>
    <definedName name="_7_6" localSheetId="12">#REF!</definedName>
    <definedName name="_7_6" localSheetId="39">#REF!</definedName>
    <definedName name="_7_6">#REF!</definedName>
    <definedName name="_8_7" localSheetId="17">#REF!</definedName>
    <definedName name="_8_7" localSheetId="29">#REF!</definedName>
    <definedName name="_8_7" localSheetId="31">#REF!</definedName>
    <definedName name="_8_7" localSheetId="36">#REF!</definedName>
    <definedName name="_8_7" localSheetId="11">#REF!</definedName>
    <definedName name="_8_7" localSheetId="33">#REF!</definedName>
    <definedName name="_8_7" localSheetId="34">#REF!</definedName>
    <definedName name="_8_7" localSheetId="35">#REF!</definedName>
    <definedName name="_8_7" localSheetId="12">#REF!</definedName>
    <definedName name="_8_7" localSheetId="39">#REF!</definedName>
    <definedName name="_8_7">#REF!</definedName>
    <definedName name="_9_8" localSheetId="17">#REF!</definedName>
    <definedName name="_9_8" localSheetId="29">#REF!</definedName>
    <definedName name="_9_8" localSheetId="31">#REF!</definedName>
    <definedName name="_9_8" localSheetId="36">#REF!</definedName>
    <definedName name="_9_8" localSheetId="11">#REF!</definedName>
    <definedName name="_9_8" localSheetId="33">#REF!</definedName>
    <definedName name="_9_8" localSheetId="34">#REF!</definedName>
    <definedName name="_9_8" localSheetId="35">#REF!</definedName>
    <definedName name="_9_8" localSheetId="12">#REF!</definedName>
    <definedName name="_9_8" localSheetId="39">#REF!</definedName>
    <definedName name="_9_8">#REF!</definedName>
    <definedName name="a" localSheetId="17">#REF!</definedName>
    <definedName name="a" localSheetId="29">#REF!</definedName>
    <definedName name="a" localSheetId="31">#REF!</definedName>
    <definedName name="a" localSheetId="36">#REF!</definedName>
    <definedName name="a" localSheetId="40">#REF!</definedName>
    <definedName name="a" localSheetId="11">#REF!</definedName>
    <definedName name="a" localSheetId="33">#REF!</definedName>
    <definedName name="a" localSheetId="34">#REF!</definedName>
    <definedName name="a" localSheetId="35">#REF!</definedName>
    <definedName name="a" localSheetId="41">#REF!</definedName>
    <definedName name="a" localSheetId="42">#REF!</definedName>
    <definedName name="a" localSheetId="43">#REF!</definedName>
    <definedName name="a" localSheetId="44">#REF!</definedName>
    <definedName name="a" localSheetId="45">#REF!</definedName>
    <definedName name="a" localSheetId="46">#REF!</definedName>
    <definedName name="a" localSheetId="12">#REF!</definedName>
    <definedName name="a" localSheetId="39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17">#REF!</definedName>
    <definedName name="AccountX" localSheetId="29">#REF!</definedName>
    <definedName name="AccountX" localSheetId="31">#REF!</definedName>
    <definedName name="AccountX" localSheetId="36">#REF!</definedName>
    <definedName name="AccountX" localSheetId="40">#REF!</definedName>
    <definedName name="AccountX" localSheetId="11">#REF!</definedName>
    <definedName name="AccountX" localSheetId="33">#REF!</definedName>
    <definedName name="AccountX" localSheetId="34">#REF!</definedName>
    <definedName name="AccountX" localSheetId="35">#REF!</definedName>
    <definedName name="AccountX" localSheetId="41">#REF!</definedName>
    <definedName name="AccountX" localSheetId="42">#REF!</definedName>
    <definedName name="AccountX" localSheetId="43">#REF!</definedName>
    <definedName name="AccountX" localSheetId="44">#REF!</definedName>
    <definedName name="AccountX" localSheetId="45">#REF!</definedName>
    <definedName name="AccountX" localSheetId="46">#REF!</definedName>
    <definedName name="AccountX" localSheetId="12">#REF!</definedName>
    <definedName name="AccountX" localSheetId="39">#REF!</definedName>
    <definedName name="AccountX">#REF!</definedName>
    <definedName name="Acct_Type">'[1]FormattedTB-En'!$U$8:$U$12500</definedName>
    <definedName name="Acct_TypeX" localSheetId="17">#REF!</definedName>
    <definedName name="Acct_TypeX" localSheetId="29">#REF!</definedName>
    <definedName name="Acct_TypeX" localSheetId="31">#REF!</definedName>
    <definedName name="Acct_TypeX" localSheetId="36">#REF!</definedName>
    <definedName name="Acct_TypeX" localSheetId="40">#REF!</definedName>
    <definedName name="Acct_TypeX" localSheetId="11">#REF!</definedName>
    <definedName name="Acct_TypeX" localSheetId="33">#REF!</definedName>
    <definedName name="Acct_TypeX" localSheetId="34">#REF!</definedName>
    <definedName name="Acct_TypeX" localSheetId="35">#REF!</definedName>
    <definedName name="Acct_TypeX" localSheetId="41">#REF!</definedName>
    <definedName name="Acct_TypeX" localSheetId="42">#REF!</definedName>
    <definedName name="Acct_TypeX" localSheetId="43">#REF!</definedName>
    <definedName name="Acct_TypeX" localSheetId="44">#REF!</definedName>
    <definedName name="Acct_TypeX" localSheetId="45">#REF!</definedName>
    <definedName name="Acct_TypeX" localSheetId="46">#REF!</definedName>
    <definedName name="Acct_TypeX" localSheetId="12">#REF!</definedName>
    <definedName name="Acct_TypeX" localSheetId="39">#REF!</definedName>
    <definedName name="Acct_TypeX">#REF!</definedName>
    <definedName name="ADjul10">'[1]Financials-En'!$F$295:$V$295</definedName>
    <definedName name="ADjul10X" localSheetId="17">#REF!</definedName>
    <definedName name="ADjul10X" localSheetId="29">#REF!</definedName>
    <definedName name="ADjul10X" localSheetId="31">#REF!</definedName>
    <definedName name="ADjul10X" localSheetId="36">#REF!</definedName>
    <definedName name="ADjul10X" localSheetId="40">#REF!</definedName>
    <definedName name="ADjul10X" localSheetId="11">#REF!</definedName>
    <definedName name="ADjul10X" localSheetId="33">#REF!</definedName>
    <definedName name="ADjul10X" localSheetId="34">#REF!</definedName>
    <definedName name="ADjul10X" localSheetId="35">#REF!</definedName>
    <definedName name="ADjul10X" localSheetId="41">#REF!</definedName>
    <definedName name="ADjul10X" localSheetId="42">#REF!</definedName>
    <definedName name="ADjul10X" localSheetId="43">#REF!</definedName>
    <definedName name="ADjul10X" localSheetId="44">#REF!</definedName>
    <definedName name="ADjul10X" localSheetId="45">#REF!</definedName>
    <definedName name="ADjul10X" localSheetId="46">#REF!</definedName>
    <definedName name="ADjul10X" localSheetId="12">#REF!</definedName>
    <definedName name="ADjul10X" localSheetId="39">#REF!</definedName>
    <definedName name="ADjul10X">#REF!</definedName>
    <definedName name="ADjun10">'[1]Financials-En'!$F$292:$V$292</definedName>
    <definedName name="ADjun10X" localSheetId="17">#REF!</definedName>
    <definedName name="ADjun10X" localSheetId="29">#REF!</definedName>
    <definedName name="ADjun10X" localSheetId="31">#REF!</definedName>
    <definedName name="ADjun10X" localSheetId="36">#REF!</definedName>
    <definedName name="ADjun10X" localSheetId="40">#REF!</definedName>
    <definedName name="ADjun10X" localSheetId="11">#REF!</definedName>
    <definedName name="ADjun10X" localSheetId="33">#REF!</definedName>
    <definedName name="ADjun10X" localSheetId="34">#REF!</definedName>
    <definedName name="ADjun10X" localSheetId="35">#REF!</definedName>
    <definedName name="ADjun10X" localSheetId="41">#REF!</definedName>
    <definedName name="ADjun10X" localSheetId="42">#REF!</definedName>
    <definedName name="ADjun10X" localSheetId="43">#REF!</definedName>
    <definedName name="ADjun10X" localSheetId="44">#REF!</definedName>
    <definedName name="ADjun10X" localSheetId="45">#REF!</definedName>
    <definedName name="ADjun10X" localSheetId="46">#REF!</definedName>
    <definedName name="ADjun10X" localSheetId="12">#REF!</definedName>
    <definedName name="ADjun10X" localSheetId="39">#REF!</definedName>
    <definedName name="ADjun10X">#REF!</definedName>
    <definedName name="Adjustment">'[1]FormattedTB-En'!$Q$8:$Q$12500</definedName>
    <definedName name="AdjustmentX" localSheetId="17">#REF!</definedName>
    <definedName name="AdjustmentX" localSheetId="29">#REF!</definedName>
    <definedName name="AdjustmentX" localSheetId="31">#REF!</definedName>
    <definedName name="AdjustmentX" localSheetId="36">#REF!</definedName>
    <definedName name="AdjustmentX" localSheetId="40">#REF!</definedName>
    <definedName name="AdjustmentX" localSheetId="11">#REF!</definedName>
    <definedName name="AdjustmentX" localSheetId="33">#REF!</definedName>
    <definedName name="AdjustmentX" localSheetId="34">#REF!</definedName>
    <definedName name="AdjustmentX" localSheetId="35">#REF!</definedName>
    <definedName name="AdjustmentX" localSheetId="41">#REF!</definedName>
    <definedName name="AdjustmentX" localSheetId="42">#REF!</definedName>
    <definedName name="AdjustmentX" localSheetId="43">#REF!</definedName>
    <definedName name="AdjustmentX" localSheetId="44">#REF!</definedName>
    <definedName name="AdjustmentX" localSheetId="45">#REF!</definedName>
    <definedName name="AdjustmentX" localSheetId="46">#REF!</definedName>
    <definedName name="AdjustmentX" localSheetId="12">#REF!</definedName>
    <definedName name="AdjustmentX" localSheetId="39">#REF!</definedName>
    <definedName name="AdjustmentX">#REF!</definedName>
    <definedName name="ALLGROUPS" localSheetId="17">#REF!</definedName>
    <definedName name="ALLGROUPS" localSheetId="29">#REF!</definedName>
    <definedName name="ALLGROUPS" localSheetId="31">#REF!</definedName>
    <definedName name="ALLGROUPS" localSheetId="36">#REF!</definedName>
    <definedName name="ALLGROUPS" localSheetId="40">#REF!</definedName>
    <definedName name="ALLGROUPS" localSheetId="11">#REF!</definedName>
    <definedName name="ALLGROUPS" localSheetId="33">#REF!</definedName>
    <definedName name="ALLGROUPS" localSheetId="34">#REF!</definedName>
    <definedName name="ALLGROUPS" localSheetId="35">#REF!</definedName>
    <definedName name="ALLGROUPS" localSheetId="41">#REF!</definedName>
    <definedName name="ALLGROUPS" localSheetId="42">#REF!</definedName>
    <definedName name="ALLGROUPS" localSheetId="43">#REF!</definedName>
    <definedName name="ALLGROUPS" localSheetId="44">#REF!</definedName>
    <definedName name="ALLGROUPS" localSheetId="45">#REF!</definedName>
    <definedName name="ALLGROUPS" localSheetId="46">#REF!</definedName>
    <definedName name="ALLGROUPS" localSheetId="12">#REF!</definedName>
    <definedName name="ALLGROUPS" localSheetId="39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17">#REF!</definedName>
    <definedName name="as" localSheetId="29">#REF!</definedName>
    <definedName name="as" localSheetId="31">#REF!</definedName>
    <definedName name="as" localSheetId="36">#REF!</definedName>
    <definedName name="as" localSheetId="40">#REF!</definedName>
    <definedName name="as" localSheetId="11">#REF!</definedName>
    <definedName name="as" localSheetId="33">#REF!</definedName>
    <definedName name="as" localSheetId="34">#REF!</definedName>
    <definedName name="as" localSheetId="35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12">#REF!</definedName>
    <definedName name="as" localSheetId="39">#REF!</definedName>
    <definedName name="as">#REF!</definedName>
    <definedName name="Assets">'[1]FormattedTB-En'!$AT$7</definedName>
    <definedName name="balance" localSheetId="17">#REF!</definedName>
    <definedName name="balance" localSheetId="29">#REF!</definedName>
    <definedName name="balance" localSheetId="31">#REF!</definedName>
    <definedName name="balance" localSheetId="36">#REF!</definedName>
    <definedName name="balance" localSheetId="40">#REF!</definedName>
    <definedName name="balance" localSheetId="11">#REF!</definedName>
    <definedName name="balance" localSheetId="33">#REF!</definedName>
    <definedName name="balance" localSheetId="34">#REF!</definedName>
    <definedName name="balance" localSheetId="35">#REF!</definedName>
    <definedName name="balance" localSheetId="41">#REF!</definedName>
    <definedName name="balance" localSheetId="42">#REF!</definedName>
    <definedName name="balance" localSheetId="43">#REF!</definedName>
    <definedName name="balance" localSheetId="44">#REF!</definedName>
    <definedName name="balance" localSheetId="45">#REF!</definedName>
    <definedName name="balance" localSheetId="46">#REF!</definedName>
    <definedName name="balance" localSheetId="12">#REF!</definedName>
    <definedName name="balance" localSheetId="39">#REF!</definedName>
    <definedName name="balance">#REF!</definedName>
    <definedName name="BECREV4">'[4]dropdown codes'!$E$1:$E$5055</definedName>
    <definedName name="blah">'[5]FormattedTB-En'!$G$8:$G$12500</definedName>
    <definedName name="BLAH2">'[6]FormattedTB-En'!$G$8:$G$12500</definedName>
    <definedName name="BLAH3">'[6]FormattedTB-En'!$S$8:$S$12500</definedName>
    <definedName name="Cashflow">'[7]FSG Entity'!$O$59:$O$69</definedName>
    <definedName name="CategoryX" localSheetId="17">#REF!</definedName>
    <definedName name="CategoryX" localSheetId="29">#REF!</definedName>
    <definedName name="CategoryX" localSheetId="31">#REF!</definedName>
    <definedName name="CategoryX" localSheetId="36">#REF!</definedName>
    <definedName name="CategoryX" localSheetId="40">#REF!</definedName>
    <definedName name="CategoryX" localSheetId="11">#REF!</definedName>
    <definedName name="CategoryX" localSheetId="33">#REF!</definedName>
    <definedName name="CategoryX" localSheetId="34">#REF!</definedName>
    <definedName name="CategoryX" localSheetId="35">#REF!</definedName>
    <definedName name="CategoryX" localSheetId="41">#REF!</definedName>
    <definedName name="CategoryX" localSheetId="42">#REF!</definedName>
    <definedName name="CategoryX" localSheetId="43">#REF!</definedName>
    <definedName name="CategoryX" localSheetId="44">#REF!</definedName>
    <definedName name="CategoryX" localSheetId="45">#REF!</definedName>
    <definedName name="CategoryX" localSheetId="46">#REF!</definedName>
    <definedName name="CategoryX" localSheetId="12">#REF!</definedName>
    <definedName name="CategoryX" localSheetId="39">#REF!</definedName>
    <definedName name="CategoryX">#REF!</definedName>
    <definedName name="CFNote">'[1]FormattedTB-En'!$E$8:$E$12500</definedName>
    <definedName name="CFNoteX" localSheetId="17">#REF!</definedName>
    <definedName name="CFNoteX" localSheetId="29">#REF!</definedName>
    <definedName name="CFNoteX" localSheetId="31">#REF!</definedName>
    <definedName name="CFNoteX" localSheetId="36">#REF!</definedName>
    <definedName name="CFNoteX" localSheetId="40">#REF!</definedName>
    <definedName name="CFNoteX" localSheetId="11">#REF!</definedName>
    <definedName name="CFNoteX" localSheetId="33">#REF!</definedName>
    <definedName name="CFNoteX" localSheetId="34">#REF!</definedName>
    <definedName name="CFNoteX" localSheetId="35">#REF!</definedName>
    <definedName name="CFNoteX" localSheetId="41">#REF!</definedName>
    <definedName name="CFNoteX" localSheetId="42">#REF!</definedName>
    <definedName name="CFNoteX" localSheetId="43">#REF!</definedName>
    <definedName name="CFNoteX" localSheetId="44">#REF!</definedName>
    <definedName name="CFNoteX" localSheetId="45">#REF!</definedName>
    <definedName name="CFNoteX" localSheetId="46">#REF!</definedName>
    <definedName name="CFNoteX" localSheetId="12">#REF!</definedName>
    <definedName name="CFNoteX" localSheetId="39">#REF!</definedName>
    <definedName name="CFNoteX">#REF!</definedName>
    <definedName name="Cjul10">'[1]Financials-En'!$F$279:$V$279</definedName>
    <definedName name="Cjul10X" localSheetId="17">#REF!</definedName>
    <definedName name="Cjul10X" localSheetId="29">#REF!</definedName>
    <definedName name="Cjul10X" localSheetId="31">#REF!</definedName>
    <definedName name="Cjul10X" localSheetId="36">#REF!</definedName>
    <definedName name="Cjul10X" localSheetId="40">#REF!</definedName>
    <definedName name="Cjul10X" localSheetId="11">#REF!</definedName>
    <definedName name="Cjul10X" localSheetId="33">#REF!</definedName>
    <definedName name="Cjul10X" localSheetId="34">#REF!</definedName>
    <definedName name="Cjul10X" localSheetId="35">#REF!</definedName>
    <definedName name="Cjul10X" localSheetId="41">#REF!</definedName>
    <definedName name="Cjul10X" localSheetId="42">#REF!</definedName>
    <definedName name="Cjul10X" localSheetId="43">#REF!</definedName>
    <definedName name="Cjul10X" localSheetId="44">#REF!</definedName>
    <definedName name="Cjul10X" localSheetId="45">#REF!</definedName>
    <definedName name="Cjul10X" localSheetId="46">#REF!</definedName>
    <definedName name="Cjul10X" localSheetId="12">#REF!</definedName>
    <definedName name="Cjul10X" localSheetId="39">#REF!</definedName>
    <definedName name="Cjul10X">#REF!</definedName>
    <definedName name="Cjun10">'[1]Financials-En'!$F$276:$V$276</definedName>
    <definedName name="Cjun10X" localSheetId="17">#REF!</definedName>
    <definedName name="Cjun10X" localSheetId="29">#REF!</definedName>
    <definedName name="Cjun10X" localSheetId="31">#REF!</definedName>
    <definedName name="Cjun10X" localSheetId="36">#REF!</definedName>
    <definedName name="Cjun10X" localSheetId="40">#REF!</definedName>
    <definedName name="Cjun10X" localSheetId="11">#REF!</definedName>
    <definedName name="Cjun10X" localSheetId="33">#REF!</definedName>
    <definedName name="Cjun10X" localSheetId="34">#REF!</definedName>
    <definedName name="Cjun10X" localSheetId="35">#REF!</definedName>
    <definedName name="Cjun10X" localSheetId="41">#REF!</definedName>
    <definedName name="Cjun10X" localSheetId="42">#REF!</definedName>
    <definedName name="Cjun10X" localSheetId="43">#REF!</definedName>
    <definedName name="Cjun10X" localSheetId="44">#REF!</definedName>
    <definedName name="Cjun10X" localSheetId="45">#REF!</definedName>
    <definedName name="Cjun10X" localSheetId="46">#REF!</definedName>
    <definedName name="Cjun10X" localSheetId="12">#REF!</definedName>
    <definedName name="Cjun10X" localSheetId="39">#REF!</definedName>
    <definedName name="Cjun10X">#REF!</definedName>
    <definedName name="cl" localSheetId="17">#REF!</definedName>
    <definedName name="cl" localSheetId="29">#REF!</definedName>
    <definedName name="cl" localSheetId="31">#REF!</definedName>
    <definedName name="cl" localSheetId="36">#REF!</definedName>
    <definedName name="cl" localSheetId="40">#REF!</definedName>
    <definedName name="cl" localSheetId="11">#REF!</definedName>
    <definedName name="cl" localSheetId="33">#REF!</definedName>
    <definedName name="cl" localSheetId="34">#REF!</definedName>
    <definedName name="cl" localSheetId="35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12">#REF!</definedName>
    <definedName name="cl" localSheetId="39">#REF!</definedName>
    <definedName name="cl">#REF!</definedName>
    <definedName name="Closing">'[1]FormattedTB-En'!$S$8:$S$12500</definedName>
    <definedName name="ClosingX" localSheetId="17">#REF!</definedName>
    <definedName name="ClosingX" localSheetId="29">#REF!</definedName>
    <definedName name="ClosingX" localSheetId="31">#REF!</definedName>
    <definedName name="ClosingX" localSheetId="36">#REF!</definedName>
    <definedName name="ClosingX" localSheetId="40">#REF!</definedName>
    <definedName name="ClosingX" localSheetId="11">#REF!</definedName>
    <definedName name="ClosingX" localSheetId="33">#REF!</definedName>
    <definedName name="ClosingX" localSheetId="34">#REF!</definedName>
    <definedName name="ClosingX" localSheetId="35">#REF!</definedName>
    <definedName name="ClosingX" localSheetId="41">#REF!</definedName>
    <definedName name="ClosingX" localSheetId="42">#REF!</definedName>
    <definedName name="ClosingX" localSheetId="43">#REF!</definedName>
    <definedName name="ClosingX" localSheetId="44">#REF!</definedName>
    <definedName name="ClosingX" localSheetId="45">#REF!</definedName>
    <definedName name="ClosingX" localSheetId="46">#REF!</definedName>
    <definedName name="ClosingX" localSheetId="12">#REF!</definedName>
    <definedName name="ClosingX" localSheetId="39">#REF!</definedName>
    <definedName name="ClosingX">#REF!</definedName>
    <definedName name="CoerRev" localSheetId="17">#REF!</definedName>
    <definedName name="CoerRev" localSheetId="29">#REF!</definedName>
    <definedName name="CoerRev" localSheetId="31">#REF!</definedName>
    <definedName name="CoerRev" localSheetId="36">#REF!</definedName>
    <definedName name="CoerRev" localSheetId="40">#REF!</definedName>
    <definedName name="CoerRev" localSheetId="11">#REF!</definedName>
    <definedName name="CoerRev" localSheetId="33">#REF!</definedName>
    <definedName name="CoerRev" localSheetId="34">#REF!</definedName>
    <definedName name="CoerRev" localSheetId="35">#REF!</definedName>
    <definedName name="CoerRev" localSheetId="41">#REF!</definedName>
    <definedName name="CoerRev" localSheetId="42">#REF!</definedName>
    <definedName name="CoerRev" localSheetId="43">#REF!</definedName>
    <definedName name="CoerRev" localSheetId="44">#REF!</definedName>
    <definedName name="CoerRev" localSheetId="45">#REF!</definedName>
    <definedName name="CoerRev" localSheetId="46">#REF!</definedName>
    <definedName name="CoerRev" localSheetId="12">#REF!</definedName>
    <definedName name="CoerRev" localSheetId="39">#REF!</definedName>
    <definedName name="CoerRev">#REF!</definedName>
    <definedName name="CURRENTYEAR" localSheetId="17">#REF!</definedName>
    <definedName name="CURRENTYEAR" localSheetId="21">#REF!</definedName>
    <definedName name="CURRENTYEAR" localSheetId="29">#REF!</definedName>
    <definedName name="CURRENTYEAR" localSheetId="31">#REF!</definedName>
    <definedName name="CURRENTYEAR" localSheetId="36">#REF!</definedName>
    <definedName name="CURRENTYEAR" localSheetId="40">#REF!</definedName>
    <definedName name="CURRENTYEAR" localSheetId="11">#REF!</definedName>
    <definedName name="CURRENTYEAR" localSheetId="25">#REF!</definedName>
    <definedName name="CURRENTYEAR" localSheetId="33">#REF!</definedName>
    <definedName name="CURRENTYEAR" localSheetId="34">#REF!</definedName>
    <definedName name="CURRENTYEAR" localSheetId="35">#REF!</definedName>
    <definedName name="CURRENTYEAR" localSheetId="41">#REF!</definedName>
    <definedName name="CURRENTYEAR" localSheetId="43">#REF!</definedName>
    <definedName name="CURRENTYEAR" localSheetId="44">#REF!</definedName>
    <definedName name="CURRENTYEAR" localSheetId="45">#REF!</definedName>
    <definedName name="CURRENTYEAR" localSheetId="46">#REF!</definedName>
    <definedName name="CURRENTYEAR" localSheetId="12">#REF!</definedName>
    <definedName name="CURRENTYEAR" localSheetId="22">#REF!</definedName>
    <definedName name="CURRENTYEAR" localSheetId="39">#REF!</definedName>
    <definedName name="CURRENTYEAR">#REF!</definedName>
    <definedName name="CurrentYrActual">'[8]Exec Assets &amp; Liabilities'!$A$52</definedName>
    <definedName name="d" localSheetId="17">#REF!</definedName>
    <definedName name="d" localSheetId="29">#REF!</definedName>
    <definedName name="d" localSheetId="31">#REF!</definedName>
    <definedName name="d" localSheetId="36">#REF!</definedName>
    <definedName name="d" localSheetId="40">#REF!</definedName>
    <definedName name="d" localSheetId="11">#REF!</definedName>
    <definedName name="d" localSheetId="33">#REF!</definedName>
    <definedName name="d" localSheetId="34">#REF!</definedName>
    <definedName name="d" localSheetId="35">#REF!</definedName>
    <definedName name="d" localSheetId="41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12">#REF!</definedName>
    <definedName name="d" localSheetId="39">#REF!</definedName>
    <definedName name="d">#REF!</definedName>
    <definedName name="Data" localSheetId="17">#REF!</definedName>
    <definedName name="Data" localSheetId="29">#REF!</definedName>
    <definedName name="Data" localSheetId="31">#REF!</definedName>
    <definedName name="Data" localSheetId="36">#REF!</definedName>
    <definedName name="Data" localSheetId="40">#REF!</definedName>
    <definedName name="Data" localSheetId="11">#REF!</definedName>
    <definedName name="Data" localSheetId="33">#REF!</definedName>
    <definedName name="Data" localSheetId="34">#REF!</definedName>
    <definedName name="Data" localSheetId="35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12">#REF!</definedName>
    <definedName name="Data" localSheetId="39">#REF!</definedName>
    <definedName name="Data">#REF!</definedName>
    <definedName name="DeptX" localSheetId="17">#REF!</definedName>
    <definedName name="DeptX" localSheetId="29">#REF!</definedName>
    <definedName name="DeptX" localSheetId="31">#REF!</definedName>
    <definedName name="DeptX" localSheetId="36">#REF!</definedName>
    <definedName name="DeptX" localSheetId="40">#REF!</definedName>
    <definedName name="DeptX" localSheetId="11">#REF!</definedName>
    <definedName name="DeptX" localSheetId="33">#REF!</definedName>
    <definedName name="DeptX" localSheetId="34">#REF!</definedName>
    <definedName name="DeptX" localSheetId="35">#REF!</definedName>
    <definedName name="DeptX" localSheetId="41">#REF!</definedName>
    <definedName name="DeptX" localSheetId="42">#REF!</definedName>
    <definedName name="DeptX" localSheetId="43">#REF!</definedName>
    <definedName name="DeptX" localSheetId="44">#REF!</definedName>
    <definedName name="DeptX" localSheetId="45">#REF!</definedName>
    <definedName name="DeptX" localSheetId="46">#REF!</definedName>
    <definedName name="DeptX" localSheetId="12">#REF!</definedName>
    <definedName name="DeptX" localSheetId="39">#REF!</definedName>
    <definedName name="DeptX">#REF!</definedName>
    <definedName name="DescriptionX" localSheetId="17">#REF!</definedName>
    <definedName name="DescriptionX" localSheetId="29">#REF!</definedName>
    <definedName name="DescriptionX" localSheetId="31">#REF!</definedName>
    <definedName name="DescriptionX" localSheetId="36">#REF!</definedName>
    <definedName name="DescriptionX" localSheetId="40">#REF!</definedName>
    <definedName name="DescriptionX" localSheetId="11">#REF!</definedName>
    <definedName name="DescriptionX" localSheetId="33">#REF!</definedName>
    <definedName name="DescriptionX" localSheetId="34">#REF!</definedName>
    <definedName name="DescriptionX" localSheetId="35">#REF!</definedName>
    <definedName name="DescriptionX" localSheetId="41">#REF!</definedName>
    <definedName name="DescriptionX" localSheetId="42">#REF!</definedName>
    <definedName name="DescriptionX" localSheetId="43">#REF!</definedName>
    <definedName name="DescriptionX" localSheetId="44">#REF!</definedName>
    <definedName name="DescriptionX" localSheetId="45">#REF!</definedName>
    <definedName name="DescriptionX" localSheetId="46">#REF!</definedName>
    <definedName name="DescriptionX" localSheetId="12">#REF!</definedName>
    <definedName name="DescriptionX" localSheetId="39">#REF!</definedName>
    <definedName name="DescriptionX">#REF!</definedName>
    <definedName name="EnOrgNo">'[1]FSG Entity'!$N$269:$N$285</definedName>
    <definedName name="ExOrgNo">[9]Sheet1!$D$5:$D$19</definedName>
    <definedName name="expense" localSheetId="17">#REF!</definedName>
    <definedName name="expense" localSheetId="29">#REF!</definedName>
    <definedName name="expense" localSheetId="31">#REF!</definedName>
    <definedName name="expense" localSheetId="36">#REF!</definedName>
    <definedName name="expense" localSheetId="40">#REF!</definedName>
    <definedName name="expense" localSheetId="11">#REF!</definedName>
    <definedName name="expense" localSheetId="33">#REF!</definedName>
    <definedName name="expense" localSheetId="34">#REF!</definedName>
    <definedName name="expense" localSheetId="35">#REF!</definedName>
    <definedName name="expense" localSheetId="41">#REF!</definedName>
    <definedName name="expense" localSheetId="42">#REF!</definedName>
    <definedName name="expense" localSheetId="43">#REF!</definedName>
    <definedName name="expense" localSheetId="44">#REF!</definedName>
    <definedName name="expense" localSheetId="45">#REF!</definedName>
    <definedName name="expense" localSheetId="46">#REF!</definedName>
    <definedName name="expense" localSheetId="12">#REF!</definedName>
    <definedName name="expense" localSheetId="39">#REF!</definedName>
    <definedName name="expense">#REF!</definedName>
    <definedName name="Expenses">'[1]FormattedTB-En'!$AT$11</definedName>
    <definedName name="fenton1">'[5]FormattedTB-En'!$E$8:$E$12500</definedName>
    <definedName name="fewtewg" localSheetId="17">#REF!</definedName>
    <definedName name="fewtewg" localSheetId="29">#REF!</definedName>
    <definedName name="fewtewg" localSheetId="31">#REF!</definedName>
    <definedName name="fewtewg" localSheetId="36">#REF!</definedName>
    <definedName name="fewtewg" localSheetId="40">#REF!</definedName>
    <definedName name="fewtewg" localSheetId="11">#REF!</definedName>
    <definedName name="fewtewg" localSheetId="33">#REF!</definedName>
    <definedName name="fewtewg" localSheetId="34">#REF!</definedName>
    <definedName name="fewtewg" localSheetId="35">#REF!</definedName>
    <definedName name="fewtewg" localSheetId="41">#REF!</definedName>
    <definedName name="fewtewg" localSheetId="43">#REF!</definedName>
    <definedName name="fewtewg" localSheetId="44">#REF!</definedName>
    <definedName name="fewtewg" localSheetId="45">#REF!</definedName>
    <definedName name="fewtewg" localSheetId="46">#REF!</definedName>
    <definedName name="fewtewg" localSheetId="12">#REF!</definedName>
    <definedName name="fewtewg" localSheetId="39">#REF!</definedName>
    <definedName name="fewtewg">#REF!</definedName>
    <definedName name="FSCodeApprStatemt">'[3]Approp Statement 11-12'!$A$13:$A$64</definedName>
    <definedName name="FScodeApprStatePriorYr">'[3]Approp Statement 10-11'!$A$13:$A$70</definedName>
    <definedName name="g" localSheetId="17">#REF!</definedName>
    <definedName name="g" localSheetId="29">#REF!</definedName>
    <definedName name="g" localSheetId="31">#REF!</definedName>
    <definedName name="g" localSheetId="36">#REF!</definedName>
    <definedName name="g" localSheetId="40">#REF!</definedName>
    <definedName name="g" localSheetId="11">#REF!</definedName>
    <definedName name="g" localSheetId="33">#REF!</definedName>
    <definedName name="g" localSheetId="34">#REF!</definedName>
    <definedName name="g" localSheetId="35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12">#REF!</definedName>
    <definedName name="g" localSheetId="39">#REF!</definedName>
    <definedName name="g">#REF!</definedName>
    <definedName name="GroupTypeX" localSheetId="17">#REF!</definedName>
    <definedName name="GroupTypeX" localSheetId="29">#REF!</definedName>
    <definedName name="GroupTypeX" localSheetId="31">#REF!</definedName>
    <definedName name="GroupTypeX" localSheetId="36">#REF!</definedName>
    <definedName name="GroupTypeX" localSheetId="40">#REF!</definedName>
    <definedName name="GroupTypeX" localSheetId="11">#REF!</definedName>
    <definedName name="GroupTypeX" localSheetId="33">#REF!</definedName>
    <definedName name="GroupTypeX" localSheetId="34">#REF!</definedName>
    <definedName name="GroupTypeX" localSheetId="35">#REF!</definedName>
    <definedName name="GroupTypeX" localSheetId="41">#REF!</definedName>
    <definedName name="GroupTypeX" localSheetId="42">#REF!</definedName>
    <definedName name="GroupTypeX" localSheetId="43">#REF!</definedName>
    <definedName name="GroupTypeX" localSheetId="44">#REF!</definedName>
    <definedName name="GroupTypeX" localSheetId="45">#REF!</definedName>
    <definedName name="GroupTypeX" localSheetId="46">#REF!</definedName>
    <definedName name="GroupTypeX" localSheetId="12">#REF!</definedName>
    <definedName name="GroupTypeX" localSheetId="39">#REF!</definedName>
    <definedName name="GroupTypeX">#REF!</definedName>
    <definedName name="GroupX" localSheetId="17">#REF!</definedName>
    <definedName name="GroupX" localSheetId="29">#REF!</definedName>
    <definedName name="GroupX" localSheetId="31">#REF!</definedName>
    <definedName name="GroupX" localSheetId="36">#REF!</definedName>
    <definedName name="GroupX" localSheetId="40">#REF!</definedName>
    <definedName name="GroupX" localSheetId="11">#REF!</definedName>
    <definedName name="GroupX" localSheetId="33">#REF!</definedName>
    <definedName name="GroupX" localSheetId="34">#REF!</definedName>
    <definedName name="GroupX" localSheetId="35">#REF!</definedName>
    <definedName name="GroupX" localSheetId="41">#REF!</definedName>
    <definedName name="GroupX" localSheetId="42">#REF!</definedName>
    <definedName name="GroupX" localSheetId="43">#REF!</definedName>
    <definedName name="GroupX" localSheetId="44">#REF!</definedName>
    <definedName name="GroupX" localSheetId="45">#REF!</definedName>
    <definedName name="GroupX" localSheetId="46">#REF!</definedName>
    <definedName name="GroupX" localSheetId="12">#REF!</definedName>
    <definedName name="GroupX" localSheetId="39">#REF!</definedName>
    <definedName name="GroupX">#REF!</definedName>
    <definedName name="i">'[10]FormattedTB-Ex'!$P$6:$P$3000</definedName>
    <definedName name="Intra_Eliminations">'[1]FormattedTB-En'!$R$8:$R$12500</definedName>
    <definedName name="IO">'[1]FormattedTB-En'!$N$8:$N$12500</definedName>
    <definedName name="IOX" localSheetId="17">#REF!</definedName>
    <definedName name="IOX" localSheetId="29">#REF!</definedName>
    <definedName name="IOX" localSheetId="31">#REF!</definedName>
    <definedName name="IOX" localSheetId="36">#REF!</definedName>
    <definedName name="IOX" localSheetId="40">#REF!</definedName>
    <definedName name="IOX" localSheetId="11">#REF!</definedName>
    <definedName name="IOX" localSheetId="33">#REF!</definedName>
    <definedName name="IOX" localSheetId="34">#REF!</definedName>
    <definedName name="IOX" localSheetId="35">#REF!</definedName>
    <definedName name="IOX" localSheetId="41">#REF!</definedName>
    <definedName name="IOX" localSheetId="42">#REF!</definedName>
    <definedName name="IOX" localSheetId="43">#REF!</definedName>
    <definedName name="IOX" localSheetId="44">#REF!</definedName>
    <definedName name="IOX" localSheetId="45">#REF!</definedName>
    <definedName name="IOX" localSheetId="46">#REF!</definedName>
    <definedName name="IOX" localSheetId="12">#REF!</definedName>
    <definedName name="IOX" localSheetId="39">#REF!</definedName>
    <definedName name="IOX">#REF!</definedName>
    <definedName name="Liabilities">'[1]FormattedTB-En'!$AT$8</definedName>
    <definedName name="liability" localSheetId="17">#REF!</definedName>
    <definedName name="liability" localSheetId="29">#REF!</definedName>
    <definedName name="liability" localSheetId="31">#REF!</definedName>
    <definedName name="liability" localSheetId="36">#REF!</definedName>
    <definedName name="liability" localSheetId="40">#REF!</definedName>
    <definedName name="liability" localSheetId="11">#REF!</definedName>
    <definedName name="liability" localSheetId="33">#REF!</definedName>
    <definedName name="liability" localSheetId="34">#REF!</definedName>
    <definedName name="liability" localSheetId="35">#REF!</definedName>
    <definedName name="liability" localSheetId="41">#REF!</definedName>
    <definedName name="liability" localSheetId="42">#REF!</definedName>
    <definedName name="liability" localSheetId="43">#REF!</definedName>
    <definedName name="liability" localSheetId="44">#REF!</definedName>
    <definedName name="liability" localSheetId="45">#REF!</definedName>
    <definedName name="liability" localSheetId="46">#REF!</definedName>
    <definedName name="liability" localSheetId="12">#REF!</definedName>
    <definedName name="liability" localSheetId="39">#REF!</definedName>
    <definedName name="liability">#REF!</definedName>
    <definedName name="LOOKUPMTH" localSheetId="17">#REF!</definedName>
    <definedName name="LOOKUPMTH" localSheetId="21">#REF!</definedName>
    <definedName name="LOOKUPMTH" localSheetId="29">#REF!</definedName>
    <definedName name="LOOKUPMTH" localSheetId="31">#REF!</definedName>
    <definedName name="LOOKUPMTH" localSheetId="36">#REF!</definedName>
    <definedName name="LOOKUPMTH" localSheetId="40">#REF!</definedName>
    <definedName name="LOOKUPMTH" localSheetId="11">#REF!</definedName>
    <definedName name="LOOKUPMTH" localSheetId="25">#REF!</definedName>
    <definedName name="LOOKUPMTH" localSheetId="33">#REF!</definedName>
    <definedName name="LOOKUPMTH" localSheetId="34">#REF!</definedName>
    <definedName name="LOOKUPMTH" localSheetId="35">#REF!</definedName>
    <definedName name="LOOKUPMTH" localSheetId="41">#REF!</definedName>
    <definedName name="LOOKUPMTH" localSheetId="43">#REF!</definedName>
    <definedName name="LOOKUPMTH" localSheetId="44">#REF!</definedName>
    <definedName name="LOOKUPMTH" localSheetId="45">#REF!</definedName>
    <definedName name="LOOKUPMTH" localSheetId="46">#REF!</definedName>
    <definedName name="LOOKUPMTH" localSheetId="12">#REF!</definedName>
    <definedName name="LOOKUPMTH" localSheetId="22">#REF!</definedName>
    <definedName name="LOOKUPMTH" localSheetId="39">#REF!</definedName>
    <definedName name="LOOKUPMTH">#REF!</definedName>
    <definedName name="Mastergroup" localSheetId="17">#REF!</definedName>
    <definedName name="Mastergroup" localSheetId="29">#REF!</definedName>
    <definedName name="Mastergroup" localSheetId="31">#REF!</definedName>
    <definedName name="Mastergroup" localSheetId="36">#REF!</definedName>
    <definedName name="Mastergroup" localSheetId="40">#REF!</definedName>
    <definedName name="Mastergroup" localSheetId="11">#REF!</definedName>
    <definedName name="Mastergroup" localSheetId="33">#REF!</definedName>
    <definedName name="Mastergroup" localSheetId="34">#REF!</definedName>
    <definedName name="Mastergroup" localSheetId="35">#REF!</definedName>
    <definedName name="Mastergroup" localSheetId="41">#REF!</definedName>
    <definedName name="Mastergroup" localSheetId="42">#REF!</definedName>
    <definedName name="Mastergroup" localSheetId="43">#REF!</definedName>
    <definedName name="Mastergroup" localSheetId="44">#REF!</definedName>
    <definedName name="Mastergroup" localSheetId="45">#REF!</definedName>
    <definedName name="Mastergroup" localSheetId="46">#REF!</definedName>
    <definedName name="Mastergroup" localSheetId="12">#REF!</definedName>
    <definedName name="Mastergroup" localSheetId="39">#REF!</definedName>
    <definedName name="Mastergroup">#REF!</definedName>
    <definedName name="Max_vol" localSheetId="36">'Figure 18'!#REF!</definedName>
    <definedName name="Max_vol">'Figure 19 '!$A$3</definedName>
    <definedName name="Month" localSheetId="17">#REF!</definedName>
    <definedName name="Month" localSheetId="21">#REF!</definedName>
    <definedName name="Month" localSheetId="29">#REF!</definedName>
    <definedName name="Month" localSheetId="31">#REF!</definedName>
    <definedName name="Month" localSheetId="36">#REF!</definedName>
    <definedName name="Month" localSheetId="40">#REF!</definedName>
    <definedName name="Month" localSheetId="11">#REF!</definedName>
    <definedName name="Month" localSheetId="25">#REF!</definedName>
    <definedName name="Month" localSheetId="33">#REF!</definedName>
    <definedName name="Month" localSheetId="34">#REF!</definedName>
    <definedName name="Month" localSheetId="35">#REF!</definedName>
    <definedName name="Month" localSheetId="41">#REF!</definedName>
    <definedName name="Month" localSheetId="43">#REF!</definedName>
    <definedName name="Month" localSheetId="44">#REF!</definedName>
    <definedName name="Month" localSheetId="45">#REF!</definedName>
    <definedName name="Month" localSheetId="46">#REF!</definedName>
    <definedName name="Month" localSheetId="12">#REF!</definedName>
    <definedName name="Month" localSheetId="22">#REF!</definedName>
    <definedName name="Month" localSheetId="39">#REF!</definedName>
    <definedName name="Month">#REF!</definedName>
    <definedName name="Movement">'[1]FormattedTB-En'!$P$8:$P$12500</definedName>
    <definedName name="MovementX" localSheetId="17">#REF!</definedName>
    <definedName name="MovementX" localSheetId="29">#REF!</definedName>
    <definedName name="MovementX" localSheetId="31">#REF!</definedName>
    <definedName name="MovementX" localSheetId="36">#REF!</definedName>
    <definedName name="MovementX" localSheetId="40">#REF!</definedName>
    <definedName name="MovementX" localSheetId="11">#REF!</definedName>
    <definedName name="MovementX" localSheetId="33">#REF!</definedName>
    <definedName name="MovementX" localSheetId="34">#REF!</definedName>
    <definedName name="MovementX" localSheetId="35">#REF!</definedName>
    <definedName name="MovementX" localSheetId="41">#REF!</definedName>
    <definedName name="MovementX" localSheetId="42">#REF!</definedName>
    <definedName name="MovementX" localSheetId="43">#REF!</definedName>
    <definedName name="MovementX" localSheetId="44">#REF!</definedName>
    <definedName name="MovementX" localSheetId="45">#REF!</definedName>
    <definedName name="MovementX" localSheetId="46">#REF!</definedName>
    <definedName name="MovementX" localSheetId="12">#REF!</definedName>
    <definedName name="MovementX" localSheetId="39">#REF!</definedName>
    <definedName name="MovementX">#REF!</definedName>
    <definedName name="MP">"MP"</definedName>
    <definedName name="Networth">'[1]FormattedTB-En'!$AT$9</definedName>
    <definedName name="NGS">"NGS"</definedName>
    <definedName name="NotesFin">'[1]FormattedTB-En'!$G$8:$G$12500</definedName>
    <definedName name="NotesFinX" localSheetId="17">#REF!</definedName>
    <definedName name="NotesFinX" localSheetId="29">#REF!</definedName>
    <definedName name="NotesFinX" localSheetId="31">#REF!</definedName>
    <definedName name="NotesFinX" localSheetId="36">#REF!</definedName>
    <definedName name="NotesFinX" localSheetId="40">#REF!</definedName>
    <definedName name="NotesFinX" localSheetId="11">#REF!</definedName>
    <definedName name="NotesFinX" localSheetId="33">#REF!</definedName>
    <definedName name="NotesFinX" localSheetId="34">#REF!</definedName>
    <definedName name="NotesFinX" localSheetId="35">#REF!</definedName>
    <definedName name="NotesFinX" localSheetId="41">#REF!</definedName>
    <definedName name="NotesFinX" localSheetId="42">#REF!</definedName>
    <definedName name="NotesFinX" localSheetId="43">#REF!</definedName>
    <definedName name="NotesFinX" localSheetId="44">#REF!</definedName>
    <definedName name="NotesFinX" localSheetId="45">#REF!</definedName>
    <definedName name="NotesFinX" localSheetId="46">#REF!</definedName>
    <definedName name="NotesFinX" localSheetId="12">#REF!</definedName>
    <definedName name="NotesFinX" localSheetId="39">#REF!</definedName>
    <definedName name="NotesFinX">#REF!</definedName>
    <definedName name="NotesMain">'[1]FormattedTB-En'!$F$8:$F$12500</definedName>
    <definedName name="NotesMainX" localSheetId="17">#REF!</definedName>
    <definedName name="NotesMainX" localSheetId="29">#REF!</definedName>
    <definedName name="NotesMainX" localSheetId="31">#REF!</definedName>
    <definedName name="NotesMainX" localSheetId="36">#REF!</definedName>
    <definedName name="NotesMainX" localSheetId="40">#REF!</definedName>
    <definedName name="NotesMainX" localSheetId="11">#REF!</definedName>
    <definedName name="NotesMainX" localSheetId="33">#REF!</definedName>
    <definedName name="NotesMainX" localSheetId="34">#REF!</definedName>
    <definedName name="NotesMainX" localSheetId="35">#REF!</definedName>
    <definedName name="NotesMainX" localSheetId="41">#REF!</definedName>
    <definedName name="NotesMainX" localSheetId="42">#REF!</definedName>
    <definedName name="NotesMainX" localSheetId="43">#REF!</definedName>
    <definedName name="NotesMainX" localSheetId="44">#REF!</definedName>
    <definedName name="NotesMainX" localSheetId="45">#REF!</definedName>
    <definedName name="NotesMainX" localSheetId="46">#REF!</definedName>
    <definedName name="NotesMainX" localSheetId="12">#REF!</definedName>
    <definedName name="NotesMainX" localSheetId="39">#REF!</definedName>
    <definedName name="NotesMainX">#REF!</definedName>
    <definedName name="NotesX" localSheetId="17">#REF!</definedName>
    <definedName name="NotesX" localSheetId="29">#REF!</definedName>
    <definedName name="NotesX" localSheetId="31">#REF!</definedName>
    <definedName name="NotesX" localSheetId="36">#REF!</definedName>
    <definedName name="NotesX" localSheetId="40">#REF!</definedName>
    <definedName name="NotesX" localSheetId="11">#REF!</definedName>
    <definedName name="NotesX" localSheetId="33">#REF!</definedName>
    <definedName name="NotesX" localSheetId="34">#REF!</definedName>
    <definedName name="NotesX" localSheetId="35">#REF!</definedName>
    <definedName name="NotesX" localSheetId="41">#REF!</definedName>
    <definedName name="NotesX" localSheetId="42">#REF!</definedName>
    <definedName name="NotesX" localSheetId="43">#REF!</definedName>
    <definedName name="NotesX" localSheetId="44">#REF!</definedName>
    <definedName name="NotesX" localSheetId="45">#REF!</definedName>
    <definedName name="NotesX" localSheetId="46">#REF!</definedName>
    <definedName name="NotesX" localSheetId="12">#REF!</definedName>
    <definedName name="NotesX" localSheetId="39">#REF!</definedName>
    <definedName name="NotesX">#REF!</definedName>
    <definedName name="OE">"OE"</definedName>
    <definedName name="Opening">'[1]FormattedTB-En'!$O$8:$O$12500</definedName>
    <definedName name="OpeningX" localSheetId="17">#REF!</definedName>
    <definedName name="OpeningX" localSheetId="29">#REF!</definedName>
    <definedName name="OpeningX" localSheetId="31">#REF!</definedName>
    <definedName name="OpeningX" localSheetId="36">#REF!</definedName>
    <definedName name="OpeningX" localSheetId="40">#REF!</definedName>
    <definedName name="OpeningX" localSheetId="11">#REF!</definedName>
    <definedName name="OpeningX" localSheetId="33">#REF!</definedName>
    <definedName name="OpeningX" localSheetId="34">#REF!</definedName>
    <definedName name="OpeningX" localSheetId="35">#REF!</definedName>
    <definedName name="OpeningX" localSheetId="41">#REF!</definedName>
    <definedName name="OpeningX" localSheetId="42">#REF!</definedName>
    <definedName name="OpeningX" localSheetId="43">#REF!</definedName>
    <definedName name="OpeningX" localSheetId="44">#REF!</definedName>
    <definedName name="OpeningX" localSheetId="45">#REF!</definedName>
    <definedName name="OpeningX" localSheetId="46">#REF!</definedName>
    <definedName name="OpeningX" localSheetId="12">#REF!</definedName>
    <definedName name="OpeningX" localSheetId="39">#REF!</definedName>
    <definedName name="OpeningX">#REF!</definedName>
    <definedName name="OrgBud">'[1]FormattedTB-En'!$V$8:$V$12500</definedName>
    <definedName name="OrgName">'[1]FSG Entity'!$P$269:$P$285</definedName>
    <definedName name="OrgX" localSheetId="17">#REF!</definedName>
    <definedName name="OrgX" localSheetId="29">#REF!</definedName>
    <definedName name="OrgX" localSheetId="31">#REF!</definedName>
    <definedName name="OrgX" localSheetId="36">#REF!</definedName>
    <definedName name="OrgX" localSheetId="40">#REF!</definedName>
    <definedName name="OrgX" localSheetId="11">#REF!</definedName>
    <definedName name="OrgX" localSheetId="33">#REF!</definedName>
    <definedName name="OrgX" localSheetId="34">#REF!</definedName>
    <definedName name="OrgX" localSheetId="35">#REF!</definedName>
    <definedName name="OrgX" localSheetId="41">#REF!</definedName>
    <definedName name="OrgX" localSheetId="42">#REF!</definedName>
    <definedName name="OrgX" localSheetId="43">#REF!</definedName>
    <definedName name="OrgX" localSheetId="44">#REF!</definedName>
    <definedName name="OrgX" localSheetId="45">#REF!</definedName>
    <definedName name="OrgX" localSheetId="46">#REF!</definedName>
    <definedName name="OrgX" localSheetId="12">#REF!</definedName>
    <definedName name="OrgX" localSheetId="39">#REF!</definedName>
    <definedName name="OrgX">#REF!</definedName>
    <definedName name="Period">'[1]FSG Entity'!$O$36:$O$47</definedName>
    <definedName name="_xlnm.Print_Area" localSheetId="0">'Figure 1'!#REF!</definedName>
    <definedName name="_xlnm.Print_Area" localSheetId="15">'Figure 10'!$A$1:$J$34</definedName>
    <definedName name="_xlnm.Print_Area" localSheetId="17">#REF!</definedName>
    <definedName name="_xlnm.Print_Area" localSheetId="29">#REF!</definedName>
    <definedName name="_xlnm.Print_Area" localSheetId="31">#REF!</definedName>
    <definedName name="_xlnm.Print_Area" localSheetId="36">#REF!</definedName>
    <definedName name="_xlnm.Print_Area" localSheetId="1">'Figure 2'!$A$1:$BK$88</definedName>
    <definedName name="_xlnm.Print_Area" localSheetId="11">#REF!</definedName>
    <definedName name="_xlnm.Print_Area" localSheetId="33">#REF!</definedName>
    <definedName name="_xlnm.Print_Area" localSheetId="34">#REF!</definedName>
    <definedName name="_xlnm.Print_Area" localSheetId="35">#REF!</definedName>
    <definedName name="_xlnm.Print_Area" localSheetId="12">#REF!</definedName>
    <definedName name="_xlnm.Print_Area" localSheetId="39">#REF!</definedName>
    <definedName name="_xlnm.Print_Area">#REF!</definedName>
    <definedName name="_xlnm.Print_Titles" localSheetId="0">'Figure 1'!#REF!,'Figure 1'!#REF!</definedName>
    <definedName name="PriorActual">'[1]FormattedTB-En'!$Z$8:$Z$12500</definedName>
    <definedName name="PriorYrTitle">'[3]Exec Assets &amp; Liabilities'!$A$51</definedName>
    <definedName name="Progressive_Distributors">[11]RATES!$AR$7</definedName>
    <definedName name="ProjectX" localSheetId="17">#REF!</definedName>
    <definedName name="ProjectX" localSheetId="29">#REF!</definedName>
    <definedName name="ProjectX" localSheetId="31">#REF!</definedName>
    <definedName name="ProjectX" localSheetId="36">#REF!</definedName>
    <definedName name="ProjectX" localSheetId="40">#REF!</definedName>
    <definedName name="ProjectX" localSheetId="11">#REF!</definedName>
    <definedName name="ProjectX" localSheetId="33">#REF!</definedName>
    <definedName name="ProjectX" localSheetId="34">#REF!</definedName>
    <definedName name="ProjectX" localSheetId="35">#REF!</definedName>
    <definedName name="ProjectX" localSheetId="41">#REF!</definedName>
    <definedName name="ProjectX" localSheetId="42">#REF!</definedName>
    <definedName name="ProjectX" localSheetId="43">#REF!</definedName>
    <definedName name="ProjectX" localSheetId="44">#REF!</definedName>
    <definedName name="ProjectX" localSheetId="45">#REF!</definedName>
    <definedName name="ProjectX" localSheetId="46">#REF!</definedName>
    <definedName name="ProjectX" localSheetId="12">#REF!</definedName>
    <definedName name="ProjectX" localSheetId="39">#REF!</definedName>
    <definedName name="ProjectX">#REF!</definedName>
    <definedName name="Ref_date" localSheetId="29">'Figure 16'!#REF!</definedName>
    <definedName name="Ref_date" localSheetId="31">'Figure 17 '!#REF!</definedName>
    <definedName name="Ref_date" localSheetId="36">'Figure 18'!$F$1</definedName>
    <definedName name="Ref_date" localSheetId="30">'Table 15'!$D$2</definedName>
    <definedName name="Ref_date">'Figure 19 '!$G$1</definedName>
    <definedName name="RevBud">'[1]FormattedTB-En'!$W$8:$W$12500</definedName>
    <definedName name="Revenue">'[1]FormattedTB-En'!$AT$10</definedName>
    <definedName name="SAGC">"SAGC"</definedName>
    <definedName name="ShippingZones">[11]RATES!$J$23:$J$29</definedName>
    <definedName name="SITCREV3Codes">'[4]dropdown codes'!$C$1:$C$5238</definedName>
    <definedName name="SITCREV3DES">'[4]dropdown codes'!$F$1:$F$65536</definedName>
    <definedName name="SITCREV3DESCRIPTION">'[4]dropdown codes'!$F$2:$F$3102</definedName>
    <definedName name="Statement_TypeX" localSheetId="17">#REF!</definedName>
    <definedName name="Statement_TypeX" localSheetId="29">#REF!</definedName>
    <definedName name="Statement_TypeX" localSheetId="31">#REF!</definedName>
    <definedName name="Statement_TypeX" localSheetId="36">#REF!</definedName>
    <definedName name="Statement_TypeX" localSheetId="40">#REF!</definedName>
    <definedName name="Statement_TypeX" localSheetId="11">#REF!</definedName>
    <definedName name="Statement_TypeX" localSheetId="33">#REF!</definedName>
    <definedName name="Statement_TypeX" localSheetId="34">#REF!</definedName>
    <definedName name="Statement_TypeX" localSheetId="35">#REF!</definedName>
    <definedName name="Statement_TypeX" localSheetId="41">#REF!</definedName>
    <definedName name="Statement_TypeX" localSheetId="42">#REF!</definedName>
    <definedName name="Statement_TypeX" localSheetId="43">#REF!</definedName>
    <definedName name="Statement_TypeX" localSheetId="44">#REF!</definedName>
    <definedName name="Statement_TypeX" localSheetId="45">#REF!</definedName>
    <definedName name="Statement_TypeX" localSheetId="46">#REF!</definedName>
    <definedName name="Statement_TypeX" localSheetId="12">#REF!</definedName>
    <definedName name="Statement_TypeX" localSheetId="39">#REF!</definedName>
    <definedName name="Statement_TypeX">#REF!</definedName>
    <definedName name="TBX" localSheetId="17">#REF!</definedName>
    <definedName name="TBX" localSheetId="29">#REF!</definedName>
    <definedName name="TBX" localSheetId="31">#REF!</definedName>
    <definedName name="TBX" localSheetId="36">#REF!</definedName>
    <definedName name="TBX" localSheetId="40">#REF!</definedName>
    <definedName name="TBX" localSheetId="11">#REF!</definedName>
    <definedName name="TBX" localSheetId="33">#REF!</definedName>
    <definedName name="TBX" localSheetId="34">#REF!</definedName>
    <definedName name="TBX" localSheetId="35">#REF!</definedName>
    <definedName name="TBX" localSheetId="41">#REF!</definedName>
    <definedName name="TBX" localSheetId="42">#REF!</definedName>
    <definedName name="TBX" localSheetId="43">#REF!</definedName>
    <definedName name="TBX" localSheetId="44">#REF!</definedName>
    <definedName name="TBX" localSheetId="45">#REF!</definedName>
    <definedName name="TBX" localSheetId="46">#REF!</definedName>
    <definedName name="TBX" localSheetId="12">#REF!</definedName>
    <definedName name="TBX" localSheetId="39">#REF!</definedName>
    <definedName name="TBX">#REF!</definedName>
    <definedName name="TP">"TP"</definedName>
    <definedName name="vff" localSheetId="17">#REF!</definedName>
    <definedName name="vff" localSheetId="29">#REF!</definedName>
    <definedName name="vff" localSheetId="31">#REF!</definedName>
    <definedName name="vff" localSheetId="36">#REF!</definedName>
    <definedName name="vff" localSheetId="40">#REF!</definedName>
    <definedName name="vff" localSheetId="11">#REF!</definedName>
    <definedName name="vff" localSheetId="33">#REF!</definedName>
    <definedName name="vff" localSheetId="34">#REF!</definedName>
    <definedName name="vff" localSheetId="35">#REF!</definedName>
    <definedName name="vff" localSheetId="41">#REF!</definedName>
    <definedName name="vff" localSheetId="43">#REF!</definedName>
    <definedName name="vff" localSheetId="44">#REF!</definedName>
    <definedName name="vff" localSheetId="45">#REF!</definedName>
    <definedName name="vff" localSheetId="46">#REF!</definedName>
    <definedName name="vff" localSheetId="12">#REF!</definedName>
    <definedName name="vff" localSheetId="39">#REF!</definedName>
    <definedName name="vff">#REF!</definedName>
    <definedName name="Volumes" localSheetId="36">'Figure 18'!#REF!</definedName>
    <definedName name="Volumes">'Figure 19 '!$C$3:$G$3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" i="48" l="1"/>
  <c r="B9" i="48"/>
  <c r="C14" i="48"/>
  <c r="B14" i="48"/>
  <c r="D3" i="46" l="1"/>
  <c r="C3" i="46"/>
  <c r="E4" i="45" l="1"/>
  <c r="E5" i="45"/>
  <c r="E6" i="45"/>
  <c r="E7" i="45"/>
  <c r="E8" i="45"/>
  <c r="E9" i="45"/>
  <c r="E10" i="45"/>
  <c r="E11" i="45"/>
  <c r="C12" i="43"/>
  <c r="D12" i="43"/>
  <c r="B12" i="43"/>
  <c r="C12" i="44"/>
  <c r="D12" i="44"/>
  <c r="E12" i="44"/>
  <c r="E4" i="41" l="1"/>
  <c r="D10" i="15" l="1"/>
  <c r="D11" i="15"/>
  <c r="D12" i="15"/>
  <c r="D14" i="15"/>
  <c r="C3" i="15"/>
  <c r="D13" i="14"/>
  <c r="H2" i="12"/>
  <c r="H3" i="12"/>
  <c r="H4" i="12"/>
  <c r="H5" i="12"/>
  <c r="H6" i="12"/>
  <c r="D6" i="28" l="1"/>
  <c r="D4" i="29"/>
  <c r="D5" i="29"/>
  <c r="D6" i="29"/>
  <c r="D7" i="29"/>
  <c r="D8" i="29"/>
  <c r="D9" i="29"/>
  <c r="D10" i="29"/>
  <c r="D2" i="28" l="1"/>
  <c r="C2" i="28"/>
  <c r="D2" i="27"/>
  <c r="C2" i="27"/>
  <c r="D2" i="26"/>
  <c r="C2" i="26"/>
  <c r="D2" i="22"/>
  <c r="C2" i="22"/>
  <c r="D2" i="20"/>
  <c r="C2" i="20"/>
  <c r="D13" i="22"/>
  <c r="D7" i="20" s="1"/>
  <c r="D13" i="23"/>
  <c r="C12" i="45"/>
  <c r="B12" i="45"/>
  <c r="C3" i="45"/>
  <c r="D3" i="45"/>
  <c r="B3" i="45"/>
  <c r="C3" i="43"/>
  <c r="D3" i="43"/>
  <c r="B3" i="43"/>
  <c r="D3" i="44"/>
  <c r="E3" i="44"/>
  <c r="C3" i="44"/>
  <c r="D3" i="41"/>
  <c r="E3" i="41"/>
  <c r="C3" i="41"/>
  <c r="C12" i="41"/>
  <c r="C9" i="55"/>
  <c r="B9" i="55"/>
  <c r="C2" i="55"/>
  <c r="D2" i="55"/>
  <c r="B2" i="55"/>
  <c r="G14" i="15"/>
  <c r="G13" i="15"/>
  <c r="G12" i="15"/>
  <c r="G11" i="15"/>
  <c r="C3" i="18"/>
  <c r="D3" i="18"/>
  <c r="B3" i="18"/>
  <c r="D3" i="11"/>
  <c r="C3" i="11"/>
  <c r="D3" i="19"/>
  <c r="E3" i="19"/>
  <c r="C3" i="19"/>
  <c r="D3" i="13"/>
  <c r="E3" i="13"/>
  <c r="C3" i="13"/>
  <c r="D19" i="38"/>
  <c r="C19" i="38"/>
  <c r="D14" i="38"/>
  <c r="C14" i="38"/>
  <c r="D10" i="38"/>
  <c r="C10" i="38"/>
  <c r="D5" i="38"/>
  <c r="C5" i="38"/>
  <c r="C3" i="37"/>
  <c r="B4" i="37"/>
  <c r="C4" i="37"/>
  <c r="C15" i="36"/>
  <c r="C17" i="36"/>
  <c r="B17" i="36"/>
  <c r="B15" i="36" s="1"/>
  <c r="B14" i="36" s="1"/>
  <c r="C22" i="36"/>
  <c r="B22" i="36"/>
  <c r="C14" i="36"/>
  <c r="C7" i="36" l="1"/>
  <c r="C8" i="36"/>
  <c r="B8" i="36"/>
  <c r="B7" i="36" s="1"/>
  <c r="C3" i="36"/>
  <c r="C4" i="36"/>
  <c r="B4" i="36"/>
  <c r="D2" i="9"/>
  <c r="B3" i="36" l="1"/>
  <c r="C2" i="1"/>
  <c r="C4" i="1" s="1"/>
  <c r="D2" i="1"/>
  <c r="E2" i="1"/>
  <c r="F2" i="1"/>
  <c r="G2" i="1"/>
  <c r="H2" i="1"/>
  <c r="B2" i="1"/>
  <c r="E5" i="55" l="1"/>
  <c r="E6" i="55" l="1"/>
  <c r="B8" i="55"/>
  <c r="C8" i="55"/>
  <c r="D8" i="55"/>
  <c r="D9" i="55" s="1"/>
  <c r="E4" i="55"/>
  <c r="E7" i="55"/>
  <c r="E8" i="55" l="1"/>
  <c r="J2" i="12" l="1"/>
  <c r="J3" i="12"/>
  <c r="J4" i="12"/>
  <c r="J5" i="12"/>
  <c r="J6" i="12"/>
  <c r="D11" i="29" l="1"/>
  <c r="E8" i="28"/>
  <c r="C6" i="28"/>
  <c r="C13" i="23" s="1"/>
  <c r="E9" i="27"/>
  <c r="E8" i="27"/>
  <c r="E7" i="27"/>
  <c r="E6" i="27"/>
  <c r="D5" i="27"/>
  <c r="D4" i="27" s="1"/>
  <c r="D10" i="27" s="1"/>
  <c r="D7" i="23" s="1"/>
  <c r="C5" i="27"/>
  <c r="C4" i="27"/>
  <c r="C10" i="27" s="1"/>
  <c r="C7" i="23" s="1"/>
  <c r="E11" i="26"/>
  <c r="E10" i="26"/>
  <c r="E9" i="26"/>
  <c r="E8" i="26"/>
  <c r="E7" i="26"/>
  <c r="E6" i="26"/>
  <c r="E5" i="26"/>
  <c r="D4" i="26"/>
  <c r="C4" i="26"/>
  <c r="C5" i="23" s="1"/>
  <c r="C13" i="22"/>
  <c r="E12" i="22"/>
  <c r="E11" i="22"/>
  <c r="E9" i="22"/>
  <c r="E8" i="22"/>
  <c r="E7" i="22"/>
  <c r="E6" i="22"/>
  <c r="E5" i="22"/>
  <c r="E4" i="22"/>
  <c r="E14" i="20"/>
  <c r="E13" i="20"/>
  <c r="E12" i="20"/>
  <c r="D10" i="20"/>
  <c r="C10" i="20"/>
  <c r="E9" i="20"/>
  <c r="E8" i="20"/>
  <c r="E6" i="20"/>
  <c r="D5" i="20"/>
  <c r="E13" i="23"/>
  <c r="D9" i="49"/>
  <c r="D7" i="49"/>
  <c r="D6" i="49"/>
  <c r="D5" i="49"/>
  <c r="D3" i="49"/>
  <c r="D16" i="48"/>
  <c r="D15" i="48"/>
  <c r="D14" i="48"/>
  <c r="D12" i="48"/>
  <c r="D11" i="48"/>
  <c r="D10" i="48"/>
  <c r="D9" i="48"/>
  <c r="D8" i="48"/>
  <c r="D5" i="48"/>
  <c r="D4" i="48"/>
  <c r="G3" i="46"/>
  <c r="F3" i="46"/>
  <c r="E3" i="46"/>
  <c r="F2" i="47"/>
  <c r="E2" i="47"/>
  <c r="D2" i="47"/>
  <c r="C2" i="47"/>
  <c r="B2" i="47"/>
  <c r="E9" i="43"/>
  <c r="E12" i="43"/>
  <c r="E6" i="43"/>
  <c r="E5" i="43"/>
  <c r="E4" i="43"/>
  <c r="F12" i="44"/>
  <c r="F11" i="44"/>
  <c r="F10" i="44"/>
  <c r="F9" i="44"/>
  <c r="F8" i="44"/>
  <c r="F7" i="44"/>
  <c r="F6" i="44"/>
  <c r="F5" i="44"/>
  <c r="F11" i="41"/>
  <c r="F10" i="41"/>
  <c r="F9" i="41"/>
  <c r="F8" i="41"/>
  <c r="F7" i="41"/>
  <c r="F6" i="41"/>
  <c r="F5" i="41"/>
  <c r="E12" i="41"/>
  <c r="D4" i="41"/>
  <c r="C4" i="41"/>
  <c r="F14" i="15"/>
  <c r="E14" i="15"/>
  <c r="F12" i="15"/>
  <c r="E12" i="15"/>
  <c r="F11" i="15"/>
  <c r="E11" i="15"/>
  <c r="G3" i="15"/>
  <c r="F3" i="15"/>
  <c r="E3" i="15"/>
  <c r="D3" i="15"/>
  <c r="F18" i="14"/>
  <c r="E18" i="14"/>
  <c r="D18" i="14"/>
  <c r="G17" i="14"/>
  <c r="F17" i="14"/>
  <c r="E17" i="14"/>
  <c r="D17" i="14"/>
  <c r="D16" i="14"/>
  <c r="G15" i="14"/>
  <c r="F15" i="14"/>
  <c r="E15" i="14"/>
  <c r="D15" i="14"/>
  <c r="G14" i="14"/>
  <c r="F14" i="14"/>
  <c r="E14" i="14"/>
  <c r="D14" i="14"/>
  <c r="G18" i="14"/>
  <c r="G16" i="14"/>
  <c r="F16" i="14"/>
  <c r="G13" i="14"/>
  <c r="E3" i="14"/>
  <c r="F3" i="14"/>
  <c r="F12" i="14" s="1"/>
  <c r="D3" i="14"/>
  <c r="C3" i="14"/>
  <c r="E11" i="13"/>
  <c r="D11" i="13"/>
  <c r="C11" i="13"/>
  <c r="F10" i="13"/>
  <c r="F9" i="13"/>
  <c r="F7" i="13"/>
  <c r="F6" i="13"/>
  <c r="F5" i="13"/>
  <c r="F4" i="13"/>
  <c r="E11" i="19"/>
  <c r="D11" i="19"/>
  <c r="C11" i="19"/>
  <c r="F9" i="19"/>
  <c r="F7" i="19"/>
  <c r="F6" i="19"/>
  <c r="F5" i="19"/>
  <c r="F4" i="19"/>
  <c r="C10" i="11"/>
  <c r="E8" i="11"/>
  <c r="E7" i="11"/>
  <c r="E6" i="11"/>
  <c r="E5" i="11"/>
  <c r="E4" i="11"/>
  <c r="E8" i="18"/>
  <c r="E7" i="18"/>
  <c r="E6" i="18"/>
  <c r="D5" i="18"/>
  <c r="D9" i="18" s="1"/>
  <c r="C5" i="18"/>
  <c r="C9" i="18" s="1"/>
  <c r="B5" i="18"/>
  <c r="B9" i="18" s="1"/>
  <c r="E4" i="18"/>
  <c r="D9" i="17"/>
  <c r="E9" i="17" s="1"/>
  <c r="B9" i="17"/>
  <c r="C9" i="17" s="1"/>
  <c r="C8" i="17"/>
  <c r="E11" i="10"/>
  <c r="E10" i="10"/>
  <c r="D9" i="10"/>
  <c r="C9" i="10"/>
  <c r="B9" i="10"/>
  <c r="E8" i="10"/>
  <c r="E6" i="10"/>
  <c r="E5" i="10"/>
  <c r="D4" i="10"/>
  <c r="C4" i="10"/>
  <c r="B4" i="10"/>
  <c r="E24" i="38"/>
  <c r="E23" i="38"/>
  <c r="E22" i="38"/>
  <c r="E21" i="38"/>
  <c r="E20" i="38"/>
  <c r="E19" i="38"/>
  <c r="E18" i="38"/>
  <c r="E17" i="38"/>
  <c r="E16" i="38"/>
  <c r="E15" i="38"/>
  <c r="E14" i="38"/>
  <c r="E13" i="38"/>
  <c r="E12" i="38"/>
  <c r="E11" i="38"/>
  <c r="E10" i="38"/>
  <c r="E9" i="38"/>
  <c r="E8" i="38"/>
  <c r="E7" i="38"/>
  <c r="E6" i="38"/>
  <c r="E5" i="38"/>
  <c r="E4" i="38"/>
  <c r="D3" i="38"/>
  <c r="C3" i="38"/>
  <c r="J8" i="40"/>
  <c r="I8" i="40"/>
  <c r="H8" i="40"/>
  <c r="G8" i="40"/>
  <c r="J7" i="40"/>
  <c r="I7" i="40"/>
  <c r="H7" i="40"/>
  <c r="G7" i="40"/>
  <c r="J6" i="40"/>
  <c r="I6" i="40"/>
  <c r="H6" i="40"/>
  <c r="G6" i="40"/>
  <c r="J5" i="40"/>
  <c r="I5" i="40"/>
  <c r="H5" i="40"/>
  <c r="G5" i="40"/>
  <c r="J4" i="40"/>
  <c r="I4" i="40"/>
  <c r="H4" i="40"/>
  <c r="G4" i="40"/>
  <c r="D7" i="37"/>
  <c r="D6" i="37"/>
  <c r="D5" i="37"/>
  <c r="D4" i="37"/>
  <c r="B3" i="37"/>
  <c r="D12" i="35"/>
  <c r="D11" i="35"/>
  <c r="C10" i="35"/>
  <c r="B10" i="35"/>
  <c r="D9" i="35"/>
  <c r="D8" i="35"/>
  <c r="D7" i="35"/>
  <c r="C6" i="35"/>
  <c r="B6" i="35"/>
  <c r="D5" i="35"/>
  <c r="D4" i="35"/>
  <c r="C3" i="35"/>
  <c r="B3" i="35"/>
  <c r="D21" i="36"/>
  <c r="D20" i="36"/>
  <c r="D19" i="36"/>
  <c r="D18" i="36"/>
  <c r="D17" i="36"/>
  <c r="D16" i="36"/>
  <c r="D15" i="36"/>
  <c r="D14" i="36"/>
  <c r="D12" i="36"/>
  <c r="D11" i="36"/>
  <c r="D10" i="36"/>
  <c r="D9" i="36"/>
  <c r="D8" i="36"/>
  <c r="D7" i="36"/>
  <c r="D6" i="36"/>
  <c r="D5" i="36"/>
  <c r="D4" i="36"/>
  <c r="D3" i="36"/>
  <c r="D10" i="9"/>
  <c r="D9" i="9"/>
  <c r="D8" i="9"/>
  <c r="D7" i="9"/>
  <c r="D6" i="9"/>
  <c r="D5" i="9"/>
  <c r="D4" i="9"/>
  <c r="D3" i="9"/>
  <c r="E8" i="2"/>
  <c r="E7" i="2"/>
  <c r="E6" i="2"/>
  <c r="E5" i="2"/>
  <c r="D4" i="2"/>
  <c r="E4" i="2" s="1"/>
  <c r="C4" i="2"/>
  <c r="B4" i="2"/>
  <c r="H4" i="1"/>
  <c r="G4" i="1"/>
  <c r="F4" i="1"/>
  <c r="E4" i="1"/>
  <c r="D4" i="1"/>
  <c r="F4" i="41" l="1"/>
  <c r="D12" i="41"/>
  <c r="F12" i="41" s="1"/>
  <c r="D12" i="45"/>
  <c r="E12" i="45" s="1"/>
  <c r="E10" i="15"/>
  <c r="D12" i="14"/>
  <c r="G10" i="15"/>
  <c r="F11" i="13"/>
  <c r="E9" i="18"/>
  <c r="E2" i="17"/>
  <c r="E4" i="17"/>
  <c r="E8" i="17"/>
  <c r="E5" i="17"/>
  <c r="E6" i="17"/>
  <c r="E7" i="17"/>
  <c r="C5" i="17"/>
  <c r="C7" i="17"/>
  <c r="C4" i="17"/>
  <c r="C6" i="17"/>
  <c r="E13" i="22"/>
  <c r="C7" i="20"/>
  <c r="E4" i="26"/>
  <c r="D5" i="23"/>
  <c r="E5" i="23" s="1"/>
  <c r="C8" i="23"/>
  <c r="E6" i="28"/>
  <c r="E7" i="23"/>
  <c r="E5" i="27"/>
  <c r="E4" i="27"/>
  <c r="F4" i="44"/>
  <c r="F10" i="15"/>
  <c r="E12" i="14"/>
  <c r="F11" i="19"/>
  <c r="E9" i="10"/>
  <c r="E4" i="10"/>
  <c r="D3" i="37"/>
  <c r="D10" i="35"/>
  <c r="D6" i="35"/>
  <c r="D3" i="35"/>
  <c r="E7" i="43"/>
  <c r="E8" i="43"/>
  <c r="E11" i="43"/>
  <c r="E10" i="43"/>
  <c r="D4" i="20"/>
  <c r="E10" i="20"/>
  <c r="E10" i="27"/>
  <c r="E5" i="18"/>
  <c r="G3" i="14"/>
  <c r="G12" i="14" s="1"/>
  <c r="E11" i="20"/>
  <c r="E16" i="14"/>
  <c r="C2" i="17"/>
  <c r="C3" i="17"/>
  <c r="E3" i="17"/>
  <c r="F13" i="14"/>
  <c r="D10" i="11"/>
  <c r="F4" i="11" s="1"/>
  <c r="E13" i="14"/>
  <c r="E9" i="11"/>
  <c r="E3" i="38"/>
  <c r="E7" i="20" l="1"/>
  <c r="C5" i="20"/>
  <c r="D8" i="23"/>
  <c r="E8" i="23" s="1"/>
  <c r="D4" i="23"/>
  <c r="E10" i="11"/>
  <c r="F8" i="11"/>
  <c r="F6" i="11"/>
  <c r="F10" i="11"/>
  <c r="F7" i="11"/>
  <c r="F5" i="11"/>
  <c r="F9" i="11"/>
  <c r="C4" i="20" l="1"/>
  <c r="E5" i="20"/>
  <c r="D6" i="23"/>
  <c r="D9" i="23"/>
  <c r="D12" i="23" s="1"/>
  <c r="D5" i="28" s="1"/>
  <c r="C4" i="23" l="1"/>
  <c r="E4" i="20"/>
  <c r="C6" i="23" l="1"/>
  <c r="E6" i="23" s="1"/>
  <c r="C9" i="23"/>
  <c r="E4" i="23"/>
  <c r="C12" i="23" l="1"/>
  <c r="E9" i="23"/>
  <c r="C5" i="28" l="1"/>
  <c r="E5" i="28" s="1"/>
  <c r="E12" i="23"/>
</calcChain>
</file>

<file path=xl/sharedStrings.xml><?xml version="1.0" encoding="utf-8"?>
<sst xmlns="http://schemas.openxmlformats.org/spreadsheetml/2006/main" count="614" uniqueCount="378">
  <si>
    <t>Merchandise Imports</t>
  </si>
  <si>
    <t>(CI$ Million)</t>
  </si>
  <si>
    <t>(CI$ 000)</t>
  </si>
  <si>
    <t>Jan-Mar</t>
  </si>
  <si>
    <t>% Change</t>
  </si>
  <si>
    <t>Diesel</t>
  </si>
  <si>
    <t>Aviation Fuel</t>
  </si>
  <si>
    <t>Propane</t>
  </si>
  <si>
    <t>Millions of Imperial Gallons</t>
  </si>
  <si>
    <t>Total Fuel</t>
  </si>
  <si>
    <t xml:space="preserve">Gas </t>
  </si>
  <si>
    <t>Total Cargo</t>
  </si>
  <si>
    <t>Containerized Cargo</t>
  </si>
  <si>
    <t>Cement Bulk</t>
  </si>
  <si>
    <t>Break Bulk</t>
  </si>
  <si>
    <t>Aggregates</t>
  </si>
  <si>
    <t xml:space="preserve">Table 3: Quantity of Fuel Imports (Jan-Mar) </t>
  </si>
  <si>
    <t>Avg. Inflation Rates (%)</t>
  </si>
  <si>
    <t>Categories</t>
  </si>
  <si>
    <t>Q1 2024</t>
  </si>
  <si>
    <t>Food &amp; Non-alcoholic Beverages</t>
  </si>
  <si>
    <t>Alcohol and Tobacco</t>
  </si>
  <si>
    <t>Clothing and Footwear</t>
  </si>
  <si>
    <t>Housing and Utilities</t>
  </si>
  <si>
    <t>Household Equipment</t>
  </si>
  <si>
    <t>Health</t>
  </si>
  <si>
    <t>Transport</t>
  </si>
  <si>
    <t>Communication</t>
  </si>
  <si>
    <t>Recreation and Culture</t>
  </si>
  <si>
    <t>Education</t>
  </si>
  <si>
    <t>Restaurants and Hotels</t>
  </si>
  <si>
    <t>Misc. Goods and Services</t>
  </si>
  <si>
    <t>Overall CPI Inflation</t>
  </si>
  <si>
    <t>Source: Economics and Statistics Office</t>
  </si>
  <si>
    <t>Quarterly Year-on-Year Inflation (%)</t>
  </si>
  <si>
    <t>QTR 1</t>
  </si>
  <si>
    <t>QTR 2</t>
  </si>
  <si>
    <t>QTR 3</t>
  </si>
  <si>
    <t>QTR 4</t>
  </si>
  <si>
    <t xml:space="preserve">Non-Food </t>
  </si>
  <si>
    <t>Food</t>
  </si>
  <si>
    <t>Core Inflation</t>
  </si>
  <si>
    <t xml:space="preserve"> </t>
  </si>
  <si>
    <t>Energy Price Index</t>
  </si>
  <si>
    <t>Food Price Index</t>
  </si>
  <si>
    <t>Figure 1: Energy and Food Price Indices (Jan-Mar)</t>
  </si>
  <si>
    <t>Source: World Bank commodity prices (The Pink Sheet)</t>
  </si>
  <si>
    <t>Source: Customs Department and ESO</t>
  </si>
  <si>
    <t>Source: Cayman Islands Port Authority</t>
  </si>
  <si>
    <t>Q1</t>
  </si>
  <si>
    <t>Q2</t>
  </si>
  <si>
    <t>Q3</t>
  </si>
  <si>
    <t>Q4</t>
  </si>
  <si>
    <t>Work Permit</t>
  </si>
  <si>
    <t>Caymanian</t>
  </si>
  <si>
    <t>Non-Caymanian</t>
  </si>
  <si>
    <t>Total</t>
  </si>
  <si>
    <t>Source: Portfolio of the Civil Service</t>
  </si>
  <si>
    <t>Middle East &amp; Africa</t>
  </si>
  <si>
    <t>South America</t>
  </si>
  <si>
    <t>Canada &amp; Mexico</t>
  </si>
  <si>
    <t>Caribbean &amp; Central America</t>
  </si>
  <si>
    <t>Asia &amp; Australia</t>
  </si>
  <si>
    <t>USA</t>
  </si>
  <si>
    <t>Europe</t>
  </si>
  <si>
    <t>Source: Cayman Islands Monetary Authority</t>
  </si>
  <si>
    <t>Unrestricted</t>
  </si>
  <si>
    <t>Restricted</t>
  </si>
  <si>
    <t>Trust Companies</t>
  </si>
  <si>
    <t xml:space="preserve">   Class "B" restricted</t>
  </si>
  <si>
    <t>Class B</t>
  </si>
  <si>
    <t>Class A</t>
  </si>
  <si>
    <t>Banks &amp; Trusts</t>
  </si>
  <si>
    <t>Change</t>
  </si>
  <si>
    <t>2024</t>
  </si>
  <si>
    <t>2023</t>
  </si>
  <si>
    <t xml:space="preserve">% </t>
  </si>
  <si>
    <t>Mar</t>
  </si>
  <si>
    <t>%</t>
  </si>
  <si>
    <t>Proportion</t>
  </si>
  <si>
    <t>Healthcare</t>
  </si>
  <si>
    <t>Workers' Compensation</t>
  </si>
  <si>
    <t>Domestic - Class 'A'</t>
  </si>
  <si>
    <t>Property</t>
  </si>
  <si>
    <t>Captives</t>
  </si>
  <si>
    <t>General Liability</t>
  </si>
  <si>
    <t>Class 'B'</t>
  </si>
  <si>
    <t>Professional Liability</t>
  </si>
  <si>
    <t>Class 'C'</t>
  </si>
  <si>
    <t>-</t>
  </si>
  <si>
    <t>Other</t>
  </si>
  <si>
    <t>Class 'D'</t>
  </si>
  <si>
    <t xml:space="preserve">Total </t>
  </si>
  <si>
    <t>Total Funds excluding Master</t>
  </si>
  <si>
    <t>Master</t>
  </si>
  <si>
    <t>qtr 1</t>
  </si>
  <si>
    <t>qtr 2</t>
  </si>
  <si>
    <t>qtr 3</t>
  </si>
  <si>
    <t>qtr 4</t>
  </si>
  <si>
    <t>Registered</t>
  </si>
  <si>
    <t>Administered</t>
  </si>
  <si>
    <t>Licensed</t>
  </si>
  <si>
    <t>Limited Investor</t>
  </si>
  <si>
    <t>Private Funds</t>
  </si>
  <si>
    <t xml:space="preserve">Instrument </t>
  </si>
  <si>
    <t>Investment Fund</t>
  </si>
  <si>
    <t>Specialist Debt</t>
  </si>
  <si>
    <t>Sovereign Debt Security</t>
  </si>
  <si>
    <t>Primary Equity</t>
  </si>
  <si>
    <t>Secondary Equity</t>
  </si>
  <si>
    <t>Insurance Linked Security</t>
  </si>
  <si>
    <t>Retail Debt</t>
  </si>
  <si>
    <t>Source: Cayman Islands Stock Exchange</t>
  </si>
  <si>
    <t>Corporate &amp; Sovereign Debt Security</t>
  </si>
  <si>
    <t xml:space="preserve">    Exempt </t>
  </si>
  <si>
    <t xml:space="preserve">    Non-Resident</t>
  </si>
  <si>
    <t xml:space="preserve">    Resident</t>
  </si>
  <si>
    <t xml:space="preserve">    Foreign</t>
  </si>
  <si>
    <t xml:space="preserve">    FDN</t>
  </si>
  <si>
    <t xml:space="preserve">    LLC</t>
  </si>
  <si>
    <t>Percentage Change (%)</t>
  </si>
  <si>
    <t>Source: Registrar of Companies</t>
  </si>
  <si>
    <t>Exempt</t>
  </si>
  <si>
    <t>Foreign</t>
  </si>
  <si>
    <t>Limited Partnerships</t>
  </si>
  <si>
    <t>LLP</t>
  </si>
  <si>
    <t>Limited</t>
  </si>
  <si>
    <t>Table 8: Bank and Trust Companies</t>
  </si>
  <si>
    <t>Origin as at March</t>
  </si>
  <si>
    <t>Table 9: Insurance Companies*</t>
  </si>
  <si>
    <t>*Class B: captives and segregated portfolio companies
 (SPC); Class C: special purpose vehicles; Class D: other
captives.</t>
  </si>
  <si>
    <t>Table 10: Captive Insurance Licences by Primary Class of Business</t>
  </si>
  <si>
    <t>Table 11: Number of Stock Listings by Instrument (as at end-March)</t>
  </si>
  <si>
    <t>Table 12: Market Capitalisation by Instrument (US$ Billion, as at end-March)</t>
  </si>
  <si>
    <t>Table 13: New Company Registrations (Jan-Mar)</t>
  </si>
  <si>
    <t>Table 14: New Partnership Registrations (Jan–Mar)</t>
  </si>
  <si>
    <t>Net Lending</t>
  </si>
  <si>
    <t xml:space="preserve">% Change </t>
  </si>
  <si>
    <t>CI$ Million</t>
  </si>
  <si>
    <t>Revenue</t>
  </si>
  <si>
    <t>Expense</t>
  </si>
  <si>
    <t>Net Operating Balance</t>
  </si>
  <si>
    <t>Net Investment in Nonfinancial Assets</t>
  </si>
  <si>
    <t>Expenditure</t>
  </si>
  <si>
    <t>Financing:</t>
  </si>
  <si>
    <t>Net Acquisition of Financial Assets</t>
  </si>
  <si>
    <t xml:space="preserve">   Net Incurrence of Liabilities</t>
  </si>
  <si>
    <r>
      <rPr>
        <vertAlign val="superscript"/>
        <sz val="9"/>
        <color theme="1"/>
        <rFont val="Book Antiqua"/>
        <family val="1"/>
      </rPr>
      <t>1</t>
    </r>
    <r>
      <rPr>
        <sz val="9"/>
        <color theme="1"/>
        <rFont val="Book Antiqua"/>
        <family val="1"/>
      </rPr>
      <t xml:space="preserve"> Net Investment in Nonfinancial Assets is equal to Gross Investment in Nonfinancial Assets </t>
    </r>
    <r>
      <rPr>
        <i/>
        <sz val="9"/>
        <color theme="1"/>
        <rFont val="Book Antiqua"/>
        <family val="1"/>
      </rPr>
      <t>less</t>
    </r>
    <r>
      <rPr>
        <sz val="9"/>
        <color theme="1"/>
        <rFont val="Book Antiqua"/>
        <family val="1"/>
      </rPr>
      <t xml:space="preserve"> Depreciation</t>
    </r>
  </si>
  <si>
    <t>Taxes</t>
  </si>
  <si>
    <t>Taxes on International Trade &amp; Transactions</t>
  </si>
  <si>
    <t>Taxes on Goods &amp; Services</t>
  </si>
  <si>
    <t>Taxes on Property</t>
  </si>
  <si>
    <t>Other Taxes</t>
  </si>
  <si>
    <t>Other Revenue</t>
  </si>
  <si>
    <t>Sale of Goods &amp; Services</t>
  </si>
  <si>
    <t>Investment Revenue</t>
  </si>
  <si>
    <t>Fines, Penalties and Forfeits</t>
  </si>
  <si>
    <t>Revenue n.e.c.</t>
  </si>
  <si>
    <t>Compensation of Employees</t>
  </si>
  <si>
    <t>Use of Goods and Services</t>
  </si>
  <si>
    <t>Consumption of Fixed Capital</t>
  </si>
  <si>
    <t>Subsidies</t>
  </si>
  <si>
    <t>Social Benefits</t>
  </si>
  <si>
    <t xml:space="preserve">Interest </t>
  </si>
  <si>
    <t>Other Expense</t>
  </si>
  <si>
    <t>Gross Investment in Nonfinancial Assets</t>
  </si>
  <si>
    <t>Fixed Assets</t>
  </si>
  <si>
    <t>Capital Investment in Ministries and Portfolios</t>
  </si>
  <si>
    <t>Capital Investment in Statutory Authorities and Government Owned Companies</t>
  </si>
  <si>
    <t>Executive Assets</t>
  </si>
  <si>
    <t>Inventories</t>
  </si>
  <si>
    <r>
      <t>Net Investment in Nonfinancial Assets</t>
    </r>
    <r>
      <rPr>
        <b/>
        <vertAlign val="superscript"/>
        <sz val="11"/>
        <rFont val="Book Antiqua"/>
        <family val="1"/>
      </rPr>
      <t>1</t>
    </r>
  </si>
  <si>
    <t xml:space="preserve"> Net Acquisition of Financial Assets</t>
  </si>
  <si>
    <t xml:space="preserve">      Incurrence (Disbursement)</t>
  </si>
  <si>
    <t xml:space="preserve">      Reduction (Loan Repayment)</t>
  </si>
  <si>
    <t>Financial Services Licences</t>
  </si>
  <si>
    <t>ICTA Licences &amp; Royalties</t>
  </si>
  <si>
    <t xml:space="preserve">  Work Permit and Residency Fees</t>
  </si>
  <si>
    <t>Other Stamp Duties</t>
  </si>
  <si>
    <t>Traders' Licences</t>
  </si>
  <si>
    <t>Other Domestic Taxes</t>
  </si>
  <si>
    <t>Of which:</t>
  </si>
  <si>
    <t>Tourist Accommodation Charges</t>
  </si>
  <si>
    <t>Motor Vehicle Charges</t>
  </si>
  <si>
    <t>Jan-Mar (CI$ Million)</t>
  </si>
  <si>
    <t>Source: Cayman Islands Treasury Department &amp; Economics and Statistics</t>
  </si>
  <si>
    <t>Table 22: Summary of Fiscal Operations</t>
  </si>
  <si>
    <t>Table 23: Revenue of the Central Government</t>
  </si>
  <si>
    <t>Table 24: Domestic Taxes on Goods &amp; Services of the Central Government (CI$ Million)</t>
  </si>
  <si>
    <t>Table 25: Expenses of the Central Government</t>
  </si>
  <si>
    <t>Table 26: Investment in Non-financial Assets</t>
  </si>
  <si>
    <t xml:space="preserve">Table 27: Net Financing </t>
  </si>
  <si>
    <t>Debt Balance</t>
  </si>
  <si>
    <t>Net change in Debt</t>
  </si>
  <si>
    <t>Figure 22: Central Government Outstanding Debt (CI$ Million)</t>
  </si>
  <si>
    <t>Primary Sector</t>
  </si>
  <si>
    <t>Agriculture &amp; Fishing</t>
  </si>
  <si>
    <t>Mining &amp; Quarrying</t>
  </si>
  <si>
    <t>Secondary Sector</t>
  </si>
  <si>
    <t>Manufacturing</t>
  </si>
  <si>
    <t>Construction</t>
  </si>
  <si>
    <t>Services Sector</t>
  </si>
  <si>
    <t>Electricity &amp; Water Supply</t>
  </si>
  <si>
    <t>Electricity</t>
  </si>
  <si>
    <t>Water Supply</t>
  </si>
  <si>
    <t>Wholesale &amp; Retail Trade, Repairs &amp; Installation of Machinery</t>
  </si>
  <si>
    <t>Hotels &amp; Restaurants incl. Bars</t>
  </si>
  <si>
    <t>Transport, Storage &amp; Communication</t>
  </si>
  <si>
    <t>Transport &amp; Storage</t>
  </si>
  <si>
    <t>Financing &amp; Insurance Services</t>
  </si>
  <si>
    <t>Financing Services</t>
  </si>
  <si>
    <t>Insurance Services</t>
  </si>
  <si>
    <t>Business Activities</t>
  </si>
  <si>
    <t>Administrative &amp; Support Services</t>
  </si>
  <si>
    <t>Real Estate</t>
  </si>
  <si>
    <t>Health and Social Services</t>
  </si>
  <si>
    <t>Producers of Government Services</t>
  </si>
  <si>
    <t>Other Services</t>
  </si>
  <si>
    <t>Taxes less subsidies on products</t>
  </si>
  <si>
    <t>GDP current at factor Cost</t>
  </si>
  <si>
    <t>Business Activities and Admin.</t>
  </si>
  <si>
    <t>Projection</t>
  </si>
  <si>
    <t>Real GDP</t>
  </si>
  <si>
    <t>CPI Inflation</t>
  </si>
  <si>
    <t>Unemployment Rate</t>
  </si>
  <si>
    <t>Figure 4: Food and Non-food Inflation (%)</t>
  </si>
  <si>
    <t>Figure 3: Quarterly Year-on-Year Inflation (%)</t>
  </si>
  <si>
    <t>Figure 5: Merchandise Imports (Jan-Mar)</t>
  </si>
  <si>
    <t>Figure 6: Total Tonnage of Cargo (000 Tonnes) (Jan-Mar)</t>
  </si>
  <si>
    <t>Sources: Immigration Department &amp; ESO</t>
  </si>
  <si>
    <t>Figure 8: Civil Service Employment</t>
  </si>
  <si>
    <t>Total Assets</t>
  </si>
  <si>
    <t>Net Domestic Assets</t>
  </si>
  <si>
    <t>US dollars share (%)</t>
  </si>
  <si>
    <t>Money Supply (M2)</t>
  </si>
  <si>
    <t>KYD M2</t>
  </si>
  <si>
    <t>Foreign Currency M2</t>
  </si>
  <si>
    <t>in CI$ millions</t>
  </si>
  <si>
    <t>Source: Cayman Islands Monetary Authority &amp; ESO</t>
  </si>
  <si>
    <t>Total Private Sector Credit</t>
  </si>
  <si>
    <t>Credit to Businesses</t>
  </si>
  <si>
    <t>Production &amp; Manufacturing</t>
  </si>
  <si>
    <t>Agriculture, Fishing and Mining</t>
  </si>
  <si>
    <t>Utilities</t>
  </si>
  <si>
    <t>Services</t>
  </si>
  <si>
    <t>Accommodation, Food, Bar &amp; Entertainment Services</t>
  </si>
  <si>
    <t>Transportation, Storage &amp; Communications</t>
  </si>
  <si>
    <t>Education, Recreational &amp; Other Professional Services</t>
  </si>
  <si>
    <t>Trade and Commerce</t>
  </si>
  <si>
    <t>Wholesale &amp; Retail Sales Trade</t>
  </si>
  <si>
    <t>Real Estate Agents, Rental and Leasing Companies</t>
  </si>
  <si>
    <t>Other Business Activities (General Business Activity)</t>
  </si>
  <si>
    <t>Other Financial Corporations</t>
  </si>
  <si>
    <t>Credit to Households</t>
  </si>
  <si>
    <t>Domestic  Property</t>
  </si>
  <si>
    <t>Motor Vehicles</t>
  </si>
  <si>
    <t>Education and Technology</t>
  </si>
  <si>
    <t>Miscellaneous*</t>
  </si>
  <si>
    <t>NonProfit Organizations</t>
  </si>
  <si>
    <t>Domestic Credit</t>
  </si>
  <si>
    <t>Credit to Public Sector</t>
  </si>
  <si>
    <t>Credit to Central Government</t>
  </si>
  <si>
    <t>Credit to Other Public Sector</t>
  </si>
  <si>
    <t>Credit to Private Sector</t>
  </si>
  <si>
    <t>Net Foreign Assets</t>
  </si>
  <si>
    <t xml:space="preserve"> Monetary Authority</t>
  </si>
  <si>
    <t xml:space="preserve"> Commercial Banks</t>
  </si>
  <si>
    <t>Foreign Assets</t>
  </si>
  <si>
    <t>Bal. with Banks &amp; Branches</t>
  </si>
  <si>
    <t>Total Investment</t>
  </si>
  <si>
    <t>Total Non-Resident Loans</t>
  </si>
  <si>
    <t>Foreign Liabilities</t>
  </si>
  <si>
    <t>Total Non-Resident Deposits</t>
  </si>
  <si>
    <t>Other Liabilities</t>
  </si>
  <si>
    <t>Monetary Authority</t>
  </si>
  <si>
    <t>Commercial Banks</t>
  </si>
  <si>
    <t>Domestic credit</t>
  </si>
  <si>
    <t>Claims on central government</t>
  </si>
  <si>
    <t>Claims on other public sector</t>
  </si>
  <si>
    <t>Claims on private sector</t>
  </si>
  <si>
    <t>Other items net</t>
  </si>
  <si>
    <t>Broad Liquidity</t>
  </si>
  <si>
    <t>Broad money (KYD) M2</t>
  </si>
  <si>
    <t>Currency in circulation</t>
  </si>
  <si>
    <t>KYD Deposits</t>
  </si>
  <si>
    <t>Demand deposits</t>
  </si>
  <si>
    <t>Time and savings deposits</t>
  </si>
  <si>
    <t>FOREX deposits</t>
  </si>
  <si>
    <r>
      <t>of which:</t>
    </r>
    <r>
      <rPr>
        <sz val="11"/>
        <rFont val="Book Antiqua"/>
        <family val="1"/>
      </rPr>
      <t xml:space="preserve"> US dollars</t>
    </r>
  </si>
  <si>
    <t>Table 5: Net Foreign Assets (CI$ millions)</t>
  </si>
  <si>
    <t>Table 6 : Net Domestic Credit (CI$ millions)</t>
  </si>
  <si>
    <t>Insurance Companies and Pension Funds</t>
  </si>
  <si>
    <t>Trust and Mutual Funds</t>
  </si>
  <si>
    <t>Securities Dealers, Brookers and Agents</t>
  </si>
  <si>
    <t>Other Financial Intermediaries</t>
  </si>
  <si>
    <t>Group Affiliated Entities</t>
  </si>
  <si>
    <t>Table 7: Net Credit to the Private Sector (CI$ Millions)</t>
  </si>
  <si>
    <t>Number of Permits</t>
  </si>
  <si>
    <t>Number of Approvals</t>
  </si>
  <si>
    <t xml:space="preserve">%   Change </t>
  </si>
  <si>
    <t>Residential</t>
  </si>
  <si>
    <t>Houses</t>
  </si>
  <si>
    <t>Apartments</t>
  </si>
  <si>
    <t>Commercial</t>
  </si>
  <si>
    <t>Industrial</t>
  </si>
  <si>
    <t>Hotel</t>
  </si>
  <si>
    <t>Government</t>
  </si>
  <si>
    <t>Building Permits (CI$ Mil)</t>
  </si>
  <si>
    <t>Project Approvals (CI$ Mil)</t>
  </si>
  <si>
    <t xml:space="preserve">%  Change </t>
  </si>
  <si>
    <t>Table 16: Building Permits (Jan-Mar)</t>
  </si>
  <si>
    <t>Source: Planning Department</t>
  </si>
  <si>
    <r>
      <rPr>
        <b/>
        <sz val="11"/>
        <color theme="1"/>
        <rFont val="Calibri"/>
        <family val="2"/>
        <scheme val="minor"/>
      </rPr>
      <t>Table 19:</t>
    </r>
    <r>
      <rPr>
        <sz val="11"/>
        <color theme="1"/>
        <rFont val="Calibri"/>
        <family val="2"/>
        <scheme val="minor"/>
      </rPr>
      <t xml:space="preserve"> Number of Project Approvals (Jan-Mar)</t>
    </r>
  </si>
  <si>
    <t>Nos. Property Transfers</t>
  </si>
  <si>
    <t>Freehold**</t>
  </si>
  <si>
    <t>Leasehold</t>
  </si>
  <si>
    <t>Lease/Sublease</t>
  </si>
  <si>
    <t>Transfer of Lease</t>
  </si>
  <si>
    <t>Values ($M)</t>
  </si>
  <si>
    <t>Freehold</t>
  </si>
  <si>
    <t>Source: Lands &amp; Survey Department</t>
  </si>
  <si>
    <t>Jan- Mar</t>
  </si>
  <si>
    <t>Millions of US Gallons</t>
  </si>
  <si>
    <t>Water Production</t>
  </si>
  <si>
    <t>Water Consumption</t>
  </si>
  <si>
    <t>'000 of megawatt hrs</t>
  </si>
  <si>
    <t>Electricity Production (Net)</t>
  </si>
  <si>
    <t>Electricity Consumption</t>
  </si>
  <si>
    <t>Public</t>
  </si>
  <si>
    <t>Total Customers</t>
  </si>
  <si>
    <t>Fixed and Mobile handsets in operation</t>
  </si>
  <si>
    <t>Total fixed &amp; mobile minutes ('000)</t>
  </si>
  <si>
    <t>Fixed and mobile domestic minutes</t>
  </si>
  <si>
    <t>Fixed and mobile int'l retail minutes</t>
  </si>
  <si>
    <t>Broadband connections</t>
  </si>
  <si>
    <t>Prime Lending Rate</t>
  </si>
  <si>
    <t>Weighted Average Rate on kyd Deposits</t>
  </si>
  <si>
    <t>Weighted Average Rate on Loans</t>
  </si>
  <si>
    <t>Foreclosure Inventory (US$-value)</t>
  </si>
  <si>
    <t>Foreclosure Rate (%)</t>
  </si>
  <si>
    <t>Source: Cayman Islands Monetary Authority &amp; Economics and Statistics Office</t>
  </si>
  <si>
    <t>Table 2: Inflation Rates by Categories</t>
  </si>
  <si>
    <t>Table 1: Macroeconomic Performance and Outlook</t>
  </si>
  <si>
    <t>Figure 2: Estimated First Quarter 2024 Annualised Real GDP Growth by Sector (%)</t>
  </si>
  <si>
    <t>Figure 7: Work Permits</t>
  </si>
  <si>
    <t>Figure 9: Total Money Supply (M2)</t>
  </si>
  <si>
    <t>Table 4: Monetary and Banking Summary Indicators</t>
  </si>
  <si>
    <t>Figure 10: Credit to Business and Households (CI$ Million)</t>
  </si>
  <si>
    <t>Figure 11: Residential Mortgages Foreclosures Inventory and Proportion to Total Residential Mortgages</t>
  </si>
  <si>
    <t>Figure 12: CI$ Lending Rates (%, End of Period)</t>
  </si>
  <si>
    <t>Source:  Cayman Islands Monetary Authority &amp; ESO</t>
  </si>
  <si>
    <t>Figure 13: CI Dollar Deposit Rates (%, End of Period)</t>
  </si>
  <si>
    <t>Figure 14: Percentage Proportion of Banks by Region of</t>
  </si>
  <si>
    <t>*Foundation companies began operations in February 2018.</t>
  </si>
  <si>
    <t>Canada</t>
  </si>
  <si>
    <t>Others</t>
  </si>
  <si>
    <t xml:space="preserve"> USA (% share)</t>
  </si>
  <si>
    <t>Cruise Arrivals</t>
  </si>
  <si>
    <t>Figure 15: Mutual Funds (end of quarter)</t>
  </si>
  <si>
    <t xml:space="preserve">Table 15: First Quarter Air Arrivals by Origin </t>
  </si>
  <si>
    <t>Source: Cayman Islands Department of Tourism</t>
  </si>
  <si>
    <t xml:space="preserve">Total Arrivals </t>
  </si>
  <si>
    <t>Figure 16: Total Arrivals for the First Quarter, 2019-2023</t>
  </si>
  <si>
    <t>Source: Department of Tourism</t>
  </si>
  <si>
    <t>Figure 17: First Quarter Cruise Arrivals (in 000's)</t>
  </si>
  <si>
    <t>Table 17: Number of Building Permits (Jan-Mar)</t>
  </si>
  <si>
    <t>Table 18: Project Approvals (Jan-Mar)</t>
  </si>
  <si>
    <t>Figure 18: Value of Property Transfers:
(CI$ Million, Jan-Mar)</t>
  </si>
  <si>
    <t>Figure 19: Number of Property Transfers (Jan- Mar)</t>
  </si>
  <si>
    <t>Table 20: Utilities Production and Consumption</t>
  </si>
  <si>
    <t>Source: Cayman Islands Water Authority, Cayman Water Company, Caribbean Utilities Company</t>
  </si>
  <si>
    <t>Table 21: Telecommunication Sector Indicators</t>
  </si>
  <si>
    <t>Source: The Utility Regulation and Competition Office</t>
  </si>
  <si>
    <t xml:space="preserve">Figure 20: Central Government's Net Lending </t>
  </si>
  <si>
    <t>* Real GDP is estimated for 2024</t>
  </si>
  <si>
    <t>Q1 2025</t>
  </si>
  <si>
    <t>Cement (Bagged)</t>
  </si>
  <si>
    <t>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</si>
</sst>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#,##0.0_);\(#,##0.0\)"/>
    <numFmt numFmtId="165" formatCode="0.0"/>
    <numFmt numFmtId="166" formatCode="_(* #,##0.0_);_(* \(#,##0.0\);_(* &quot;-&quot;??_);_(@_)"/>
    <numFmt numFmtId="167" formatCode="#,##0.0_);[Red]\(#,##0.0\)"/>
    <numFmt numFmtId="168" formatCode="#,##0.0"/>
    <numFmt numFmtId="169" formatCode="0.0_);\(0.0\)"/>
    <numFmt numFmtId="170" formatCode="0.0%"/>
    <numFmt numFmtId="171" formatCode="_(* #,##0_);_(* \(#,##0\);_(* &quot;-&quot;??_);_(@_)"/>
    <numFmt numFmtId="172" formatCode="[$-409]mmm\-yy;@"/>
    <numFmt numFmtId="173" formatCode="yyyy"/>
    <numFmt numFmtId="174" formatCode="_(* #,##0.000000_);_(* \(#,##0.000000\);_(* &quot;-&quot;??_);_(@_)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Book Antiqua"/>
      <family val="1"/>
    </font>
    <font>
      <b/>
      <sz val="11"/>
      <name val="Book Antiqua"/>
      <family val="1"/>
    </font>
    <font>
      <b/>
      <sz val="9"/>
      <color theme="1"/>
      <name val="Book Antiqua"/>
      <family val="1"/>
    </font>
    <font>
      <i/>
      <sz val="11"/>
      <name val="Calibri"/>
      <family val="2"/>
      <scheme val="minor"/>
    </font>
    <font>
      <b/>
      <sz val="10"/>
      <name val="Arial"/>
      <family val="2"/>
    </font>
    <font>
      <sz val="10"/>
      <name val="Book Antiqua"/>
      <family val="1"/>
    </font>
    <font>
      <sz val="9"/>
      <name val="Book Antiqua"/>
      <family val="1"/>
    </font>
    <font>
      <b/>
      <sz val="9"/>
      <name val="Book Antiqua"/>
      <family val="1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color theme="1"/>
      <name val="Book Antiqua"/>
      <family val="1"/>
    </font>
    <font>
      <sz val="11"/>
      <color theme="1"/>
      <name val="Book Antiqua"/>
      <family val="1"/>
    </font>
    <font>
      <b/>
      <sz val="10"/>
      <name val="Book Antiqua"/>
      <family val="1"/>
    </font>
    <font>
      <b/>
      <i/>
      <sz val="10"/>
      <name val="Arial"/>
      <family val="2"/>
    </font>
    <font>
      <b/>
      <i/>
      <sz val="11"/>
      <name val="Book Antiqua"/>
      <family val="1"/>
    </font>
    <font>
      <u/>
      <sz val="11"/>
      <name val="Book Antiqua"/>
      <family val="1"/>
    </font>
    <font>
      <sz val="10"/>
      <color indexed="10"/>
      <name val="Book Antiqua"/>
      <family val="1"/>
    </font>
    <font>
      <b/>
      <sz val="11"/>
      <color theme="1"/>
      <name val="Book Antiqua"/>
      <family val="1"/>
    </font>
    <font>
      <sz val="11"/>
      <color rgb="FFFFC000"/>
      <name val="Book Antiqua"/>
      <family val="1"/>
    </font>
    <font>
      <sz val="11"/>
      <color rgb="FFFFFFCC"/>
      <name val="Book Antiqua"/>
      <family val="1"/>
    </font>
    <font>
      <sz val="10"/>
      <name val="Bookman Old Style"/>
      <family val="1"/>
    </font>
    <font>
      <b/>
      <sz val="10"/>
      <name val="Bookman Old Style"/>
      <family val="1"/>
    </font>
    <font>
      <sz val="10"/>
      <color theme="1"/>
      <name val="Book Antiqua"/>
      <family val="1"/>
    </font>
    <font>
      <vertAlign val="superscript"/>
      <sz val="9"/>
      <color theme="1"/>
      <name val="Book Antiqua"/>
      <family val="1"/>
    </font>
    <font>
      <i/>
      <sz val="9"/>
      <color theme="1"/>
      <name val="Book Antiqua"/>
      <family val="1"/>
    </font>
    <font>
      <b/>
      <vertAlign val="superscript"/>
      <sz val="11"/>
      <name val="Book Antiqua"/>
      <family val="1"/>
    </font>
    <font>
      <b/>
      <sz val="12"/>
      <color theme="1"/>
      <name val="Book Antiqua"/>
      <family val="1"/>
    </font>
    <font>
      <sz val="12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1"/>
      <name val="Times New Roman"/>
      <family val="1"/>
    </font>
    <font>
      <b/>
      <sz val="12"/>
      <name val="Times New Roman"/>
      <family val="1"/>
    </font>
    <font>
      <i/>
      <sz val="11"/>
      <name val="Book Antiqua"/>
      <family val="1"/>
    </font>
    <font>
      <sz val="14"/>
      <color theme="1"/>
      <name val="Calibri"/>
      <family val="2"/>
      <scheme val="minor"/>
    </font>
    <font>
      <i/>
      <sz val="11"/>
      <color theme="1"/>
      <name val="Book Antiqua"/>
      <family val="1"/>
    </font>
    <font>
      <b/>
      <sz val="12"/>
      <color theme="1"/>
      <name val="Calibri"/>
      <family val="2"/>
      <scheme val="minor"/>
    </font>
    <font>
      <b/>
      <sz val="10"/>
      <color indexed="9"/>
      <name val="Trebuchet MS"/>
      <family val="2"/>
    </font>
    <font>
      <b/>
      <sz val="10"/>
      <color indexed="18"/>
      <name val="Book Antiqua"/>
      <family val="1"/>
    </font>
    <font>
      <b/>
      <sz val="10"/>
      <color rgb="FF002060"/>
      <name val="Book Antiqua"/>
      <family val="1"/>
    </font>
    <font>
      <b/>
      <sz val="11"/>
      <color rgb="FF002060"/>
      <name val="Book Antiqua"/>
      <family val="1"/>
    </font>
    <font>
      <sz val="11"/>
      <color rgb="FF000000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EBF1DE"/>
        <bgColor indexed="26"/>
      </patternFill>
    </fill>
    <fill>
      <patternFill patternType="solid">
        <fgColor rgb="FFFDE9D9"/>
        <bgColor indexed="64"/>
      </patternFill>
    </fill>
    <fill>
      <patternFill patternType="solid">
        <fgColor rgb="FFFDE9D9"/>
        <bgColor indexed="26"/>
      </patternFill>
    </fill>
    <fill>
      <patternFill patternType="solid">
        <fgColor indexed="8"/>
        <bgColor indexed="64"/>
      </patternFill>
    </fill>
    <fill>
      <patternFill patternType="solid">
        <fgColor rgb="FFFFC000"/>
        <bgColor indexed="17"/>
      </patternFill>
    </fill>
    <fill>
      <patternFill patternType="solid">
        <fgColor rgb="FFE8909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9" fontId="1" fillId="0" borderId="0" applyFont="0" applyFill="0" applyBorder="0" applyAlignment="0" applyProtection="0"/>
    <xf numFmtId="0" fontId="4" fillId="0" borderId="0"/>
    <xf numFmtId="0" fontId="13" fillId="0" borderId="0"/>
    <xf numFmtId="9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3" fillId="0" borderId="0"/>
  </cellStyleXfs>
  <cellXfs count="649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0" fillId="0" borderId="0" xfId="0" applyFill="1"/>
    <xf numFmtId="164" fontId="0" fillId="0" borderId="0" xfId="1" applyNumberFormat="1" applyFont="1" applyAlignment="1">
      <alignment horizontal="left"/>
    </xf>
    <xf numFmtId="165" fontId="0" fillId="0" borderId="0" xfId="0" applyNumberFormat="1"/>
    <xf numFmtId="164" fontId="0" fillId="0" borderId="0" xfId="1" applyNumberFormat="1" applyFont="1" applyFill="1" applyAlignment="1">
      <alignment horizontal="left"/>
    </xf>
    <xf numFmtId="166" fontId="0" fillId="0" borderId="0" xfId="1" applyNumberFormat="1" applyFont="1"/>
    <xf numFmtId="167" fontId="3" fillId="0" borderId="0" xfId="1" applyNumberFormat="1" applyFont="1" applyAlignment="1">
      <alignment horizontal="left"/>
    </xf>
    <xf numFmtId="43" fontId="0" fillId="0" borderId="0" xfId="1" applyFont="1"/>
    <xf numFmtId="164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left"/>
    </xf>
    <xf numFmtId="0" fontId="0" fillId="0" borderId="0" xfId="0" applyAlignment="1">
      <alignment horizontal="left"/>
    </xf>
    <xf numFmtId="37" fontId="0" fillId="0" borderId="0" xfId="1" applyNumberFormat="1" applyFont="1" applyAlignment="1">
      <alignment horizontal="left"/>
    </xf>
    <xf numFmtId="0" fontId="5" fillId="2" borderId="5" xfId="0" applyFont="1" applyFill="1" applyBorder="1"/>
    <xf numFmtId="17" fontId="5" fillId="2" borderId="7" xfId="0" applyNumberFormat="1" applyFont="1" applyFill="1" applyBorder="1" applyAlignment="1">
      <alignment horizontal="center"/>
    </xf>
    <xf numFmtId="0" fontId="6" fillId="2" borderId="5" xfId="0" applyFont="1" applyFill="1" applyBorder="1"/>
    <xf numFmtId="166" fontId="6" fillId="2" borderId="8" xfId="0" applyNumberFormat="1" applyFont="1" applyFill="1" applyBorder="1"/>
    <xf numFmtId="166" fontId="6" fillId="2" borderId="9" xfId="0" applyNumberFormat="1" applyFont="1" applyFill="1" applyBorder="1"/>
    <xf numFmtId="0" fontId="5" fillId="2" borderId="5" xfId="0" applyFont="1" applyFill="1" applyBorder="1" applyAlignment="1">
      <alignment horizontal="left" indent="1"/>
    </xf>
    <xf numFmtId="166" fontId="5" fillId="2" borderId="0" xfId="1" applyNumberFormat="1" applyFont="1" applyFill="1"/>
    <xf numFmtId="166" fontId="5" fillId="2" borderId="7" xfId="0" applyNumberFormat="1" applyFont="1" applyFill="1" applyBorder="1"/>
    <xf numFmtId="166" fontId="5" fillId="2" borderId="0" xfId="1" applyNumberFormat="1" applyFont="1" applyFill="1" applyBorder="1"/>
    <xf numFmtId="0" fontId="5" fillId="2" borderId="10" xfId="0" applyFont="1" applyFill="1" applyBorder="1" applyAlignment="1">
      <alignment horizontal="left" indent="1"/>
    </xf>
    <xf numFmtId="166" fontId="5" fillId="2" borderId="11" xfId="1" applyNumberFormat="1" applyFont="1" applyFill="1" applyBorder="1"/>
    <xf numFmtId="166" fontId="5" fillId="2" borderId="12" xfId="0" applyNumberFormat="1" applyFont="1" applyFill="1" applyBorder="1"/>
    <xf numFmtId="164" fontId="1" fillId="0" borderId="0" xfId="1" applyNumberFormat="1" applyFont="1" applyAlignment="1">
      <alignment horizontal="left"/>
    </xf>
    <xf numFmtId="0" fontId="2" fillId="0" borderId="0" xfId="0" applyFont="1" applyAlignment="1">
      <alignment vertical="center"/>
    </xf>
    <xf numFmtId="3" fontId="0" fillId="0" borderId="0" xfId="0" applyNumberFormat="1"/>
    <xf numFmtId="0" fontId="2" fillId="0" borderId="1" xfId="0" applyFont="1" applyBorder="1" applyAlignment="1"/>
    <xf numFmtId="0" fontId="7" fillId="0" borderId="0" xfId="0" applyFont="1" applyAlignment="1">
      <alignment horizontal="left" vertical="top"/>
    </xf>
    <xf numFmtId="167" fontId="8" fillId="0" borderId="0" xfId="1" applyNumberFormat="1" applyFont="1" applyAlignment="1">
      <alignment horizontal="left"/>
    </xf>
    <xf numFmtId="0" fontId="2" fillId="0" borderId="0" xfId="0" applyFont="1" applyAlignment="1"/>
    <xf numFmtId="0" fontId="4" fillId="0" borderId="0" xfId="3" applyFill="1"/>
    <xf numFmtId="0" fontId="9" fillId="0" borderId="0" xfId="3" applyFont="1" applyFill="1"/>
    <xf numFmtId="0" fontId="4" fillId="0" borderId="0" xfId="3"/>
    <xf numFmtId="0" fontId="10" fillId="3" borderId="13" xfId="3" applyFont="1" applyFill="1" applyBorder="1" applyAlignment="1">
      <alignment wrapText="1"/>
    </xf>
    <xf numFmtId="0" fontId="10" fillId="3" borderId="13" xfId="3" applyFont="1" applyFill="1" applyBorder="1"/>
    <xf numFmtId="0" fontId="10" fillId="3" borderId="15" xfId="3" applyFont="1" applyFill="1" applyBorder="1" applyAlignment="1">
      <alignment horizontal="center" wrapText="1"/>
    </xf>
    <xf numFmtId="0" fontId="10" fillId="4" borderId="16" xfId="3" applyFont="1" applyFill="1" applyBorder="1" applyAlignment="1">
      <alignment horizontal="left" wrapText="1"/>
    </xf>
    <xf numFmtId="169" fontId="10" fillId="4" borderId="0" xfId="3" applyNumberFormat="1" applyFont="1" applyFill="1"/>
    <xf numFmtId="169" fontId="10" fillId="4" borderId="17" xfId="3" applyNumberFormat="1" applyFont="1" applyFill="1" applyBorder="1"/>
    <xf numFmtId="0" fontId="10" fillId="4" borderId="18" xfId="3" applyFont="1" applyFill="1" applyBorder="1" applyAlignment="1">
      <alignment horizontal="left" wrapText="1"/>
    </xf>
    <xf numFmtId="0" fontId="10" fillId="4" borderId="19" xfId="3" applyFont="1" applyFill="1" applyBorder="1" applyAlignment="1">
      <alignment horizontal="center" wrapText="1"/>
    </xf>
    <xf numFmtId="169" fontId="10" fillId="4" borderId="3" xfId="3" applyNumberFormat="1" applyFont="1" applyFill="1" applyBorder="1"/>
    <xf numFmtId="169" fontId="10" fillId="4" borderId="20" xfId="3" applyNumberFormat="1" applyFont="1" applyFill="1" applyBorder="1"/>
    <xf numFmtId="0" fontId="11" fillId="4" borderId="0" xfId="3" applyFont="1" applyFill="1"/>
    <xf numFmtId="0" fontId="12" fillId="0" borderId="0" xfId="3" applyFont="1" applyAlignment="1">
      <alignment horizontal="left" vertical="center"/>
    </xf>
    <xf numFmtId="165" fontId="4" fillId="0" borderId="0" xfId="3" applyNumberFormat="1" applyFill="1"/>
    <xf numFmtId="0" fontId="4" fillId="0" borderId="0" xfId="3" applyFill="1" applyAlignment="1"/>
    <xf numFmtId="0" fontId="4" fillId="0" borderId="0" xfId="3" applyFill="1" applyAlignment="1">
      <alignment horizontal="left"/>
    </xf>
    <xf numFmtId="0" fontId="11" fillId="0" borderId="0" xfId="3" applyFont="1" applyAlignment="1">
      <alignment vertical="center"/>
    </xf>
    <xf numFmtId="0" fontId="4" fillId="0" borderId="0" xfId="3" applyFont="1" applyFill="1"/>
    <xf numFmtId="0" fontId="11" fillId="0" borderId="0" xfId="3" applyFont="1" applyAlignment="1">
      <alignment horizontal="left" vertical="center"/>
    </xf>
    <xf numFmtId="0" fontId="4" fillId="0" borderId="0" xfId="6" applyFont="1" applyFill="1" applyBorder="1"/>
    <xf numFmtId="0" fontId="15" fillId="0" borderId="0" xfId="6" applyFont="1" applyFill="1" applyBorder="1"/>
    <xf numFmtId="0" fontId="14" fillId="0" borderId="0" xfId="6" applyFont="1" applyFill="1" applyBorder="1"/>
    <xf numFmtId="0" fontId="9" fillId="0" borderId="0" xfId="6" applyFont="1" applyAlignment="1">
      <alignment horizontal="left"/>
    </xf>
    <xf numFmtId="2" fontId="4" fillId="0" borderId="0" xfId="6" applyNumberFormat="1" applyFont="1" applyFill="1" applyBorder="1" applyAlignment="1">
      <alignment horizontal="center"/>
    </xf>
    <xf numFmtId="0" fontId="9" fillId="0" borderId="0" xfId="6" applyFont="1" applyFill="1" applyBorder="1" applyAlignment="1">
      <alignment horizontal="left"/>
    </xf>
    <xf numFmtId="0" fontId="15" fillId="0" borderId="0" xfId="6" applyFont="1"/>
    <xf numFmtId="0" fontId="7" fillId="0" borderId="0" xfId="0" applyFont="1" applyFill="1" applyAlignment="1">
      <alignment vertical="center"/>
    </xf>
    <xf numFmtId="170" fontId="9" fillId="0" borderId="0" xfId="7" applyNumberFormat="1" applyFont="1" applyFill="1" applyBorder="1" applyAlignment="1">
      <alignment horizontal="center"/>
    </xf>
    <xf numFmtId="0" fontId="16" fillId="0" borderId="0" xfId="0" applyFont="1" applyAlignment="1">
      <alignment vertical="center"/>
    </xf>
    <xf numFmtId="0" fontId="17" fillId="0" borderId="0" xfId="0" applyFont="1"/>
    <xf numFmtId="165" fontId="0" fillId="0" borderId="0" xfId="4" applyNumberFormat="1" applyFont="1" applyFill="1"/>
    <xf numFmtId="170" fontId="0" fillId="0" borderId="0" xfId="4" applyNumberFormat="1" applyFont="1" applyFill="1"/>
    <xf numFmtId="171" fontId="0" fillId="0" borderId="0" xfId="0" applyNumberFormat="1" applyFill="1"/>
    <xf numFmtId="0" fontId="0" fillId="0" borderId="0" xfId="0" applyAlignment="1"/>
    <xf numFmtId="171" fontId="0" fillId="0" borderId="0" xfId="0" applyNumberFormat="1"/>
    <xf numFmtId="166" fontId="0" fillId="0" borderId="0" xfId="0" applyNumberFormat="1" applyFill="1"/>
    <xf numFmtId="170" fontId="2" fillId="0" borderId="0" xfId="0" applyNumberFormat="1" applyFont="1" applyFill="1"/>
    <xf numFmtId="0" fontId="2" fillId="0" borderId="0" xfId="0" applyFont="1" applyAlignment="1">
      <alignment horizontal="center"/>
    </xf>
    <xf numFmtId="17" fontId="0" fillId="0" borderId="0" xfId="0" applyNumberFormat="1" applyAlignment="1">
      <alignment horizontal="center"/>
    </xf>
    <xf numFmtId="166" fontId="0" fillId="0" borderId="0" xfId="0" applyNumberFormat="1"/>
    <xf numFmtId="0" fontId="0" fillId="0" borderId="0" xfId="0" applyFont="1"/>
    <xf numFmtId="0" fontId="7" fillId="0" borderId="0" xfId="0" applyFont="1" applyAlignment="1">
      <alignment horizontal="left" vertical="center"/>
    </xf>
    <xf numFmtId="0" fontId="4" fillId="0" borderId="0" xfId="5" applyFont="1"/>
    <xf numFmtId="166" fontId="4" fillId="0" borderId="0" xfId="8" applyNumberFormat="1" applyFont="1" applyFill="1" applyBorder="1"/>
    <xf numFmtId="0" fontId="18" fillId="0" borderId="0" xfId="5" applyFont="1"/>
    <xf numFmtId="165" fontId="9" fillId="0" borderId="0" xfId="5" applyNumberFormat="1" applyFont="1" applyAlignment="1">
      <alignment horizontal="center"/>
    </xf>
    <xf numFmtId="1" fontId="9" fillId="0" borderId="0" xfId="5" applyNumberFormat="1" applyFont="1" applyAlignment="1">
      <alignment horizontal="center"/>
    </xf>
    <xf numFmtId="0" fontId="9" fillId="0" borderId="0" xfId="5" applyFont="1"/>
    <xf numFmtId="165" fontId="4" fillId="0" borderId="0" xfId="5" applyNumberFormat="1" applyFont="1"/>
    <xf numFmtId="165" fontId="4" fillId="0" borderId="0" xfId="5" applyNumberFormat="1" applyFont="1" applyAlignment="1">
      <alignment horizontal="center"/>
    </xf>
    <xf numFmtId="0" fontId="4" fillId="0" borderId="0" xfId="5" applyFont="1" applyAlignment="1">
      <alignment horizontal="center"/>
    </xf>
    <xf numFmtId="0" fontId="10" fillId="0" borderId="0" xfId="5" applyFont="1"/>
    <xf numFmtId="0" fontId="18" fillId="0" borderId="0" xfId="5" applyFont="1" applyAlignment="1">
      <alignment horizontal="center"/>
    </xf>
    <xf numFmtId="170" fontId="4" fillId="0" borderId="0" xfId="9" applyNumberFormat="1" applyFont="1" applyFill="1"/>
    <xf numFmtId="0" fontId="19" fillId="0" borderId="0" xfId="5" applyFont="1"/>
    <xf numFmtId="0" fontId="20" fillId="0" borderId="0" xfId="5" applyFont="1" applyAlignment="1">
      <alignment horizontal="left"/>
    </xf>
    <xf numFmtId="3" fontId="10" fillId="0" borderId="0" xfId="5" applyNumberFormat="1" applyFont="1"/>
    <xf numFmtId="0" fontId="22" fillId="0" borderId="0" xfId="5" applyFont="1"/>
    <xf numFmtId="170" fontId="22" fillId="0" borderId="0" xfId="9" applyNumberFormat="1" applyFont="1"/>
    <xf numFmtId="0" fontId="5" fillId="0" borderId="0" xfId="5" applyFont="1"/>
    <xf numFmtId="0" fontId="6" fillId="0" borderId="0" xfId="5" applyFont="1" applyAlignment="1">
      <alignment wrapText="1"/>
    </xf>
    <xf numFmtId="3" fontId="5" fillId="0" borderId="0" xfId="5" applyNumberFormat="1" applyFont="1" applyAlignment="1">
      <alignment horizontal="center"/>
    </xf>
    <xf numFmtId="3" fontId="5" fillId="0" borderId="1" xfId="5" applyNumberFormat="1" applyFont="1" applyBorder="1" applyAlignment="1">
      <alignment horizontal="center"/>
    </xf>
    <xf numFmtId="3" fontId="5" fillId="0" borderId="26" xfId="5" applyNumberFormat="1" applyFont="1" applyBorder="1" applyAlignment="1">
      <alignment horizontal="center"/>
    </xf>
    <xf numFmtId="0" fontId="6" fillId="0" borderId="0" xfId="5" applyFont="1" applyAlignment="1">
      <alignment horizontal="left" wrapText="1"/>
    </xf>
    <xf numFmtId="3" fontId="6" fillId="0" borderId="26" xfId="5" applyNumberFormat="1" applyFont="1" applyBorder="1"/>
    <xf numFmtId="0" fontId="18" fillId="0" borderId="0" xfId="5" applyFont="1" applyAlignment="1">
      <alignment horizontal="left"/>
    </xf>
    <xf numFmtId="0" fontId="4" fillId="0" borderId="0" xfId="5"/>
    <xf numFmtId="0" fontId="18" fillId="0" borderId="1" xfId="5" applyFont="1" applyBorder="1" applyAlignment="1">
      <alignment horizontal="left"/>
    </xf>
    <xf numFmtId="0" fontId="18" fillId="0" borderId="21" xfId="5" applyFont="1" applyBorder="1" applyAlignment="1">
      <alignment horizontal="left"/>
    </xf>
    <xf numFmtId="0" fontId="11" fillId="0" borderId="23" xfId="5" applyFont="1" applyBorder="1" applyAlignment="1">
      <alignment horizontal="left"/>
    </xf>
    <xf numFmtId="165" fontId="4" fillId="0" borderId="0" xfId="5" applyNumberFormat="1"/>
    <xf numFmtId="2" fontId="4" fillId="0" borderId="0" xfId="5" applyNumberFormat="1"/>
    <xf numFmtId="0" fontId="10" fillId="0" borderId="22" xfId="5" applyFont="1" applyBorder="1" applyAlignment="1">
      <alignment horizontal="left"/>
    </xf>
    <xf numFmtId="0" fontId="10" fillId="0" borderId="11" xfId="5" applyFont="1" applyBorder="1"/>
    <xf numFmtId="0" fontId="6" fillId="0" borderId="0" xfId="5" applyFont="1"/>
    <xf numFmtId="0" fontId="10" fillId="0" borderId="24" xfId="5" applyFont="1" applyBorder="1"/>
    <xf numFmtId="0" fontId="26" fillId="0" borderId="0" xfId="5" applyFont="1"/>
    <xf numFmtId="0" fontId="27" fillId="0" borderId="0" xfId="5" applyFont="1"/>
    <xf numFmtId="165" fontId="10" fillId="0" borderId="0" xfId="5" applyNumberFormat="1" applyFont="1" applyAlignment="1"/>
    <xf numFmtId="0" fontId="10" fillId="0" borderId="0" xfId="5" applyFont="1" applyAlignment="1"/>
    <xf numFmtId="0" fontId="5" fillId="0" borderId="0" xfId="5" applyFont="1" applyFill="1" applyBorder="1"/>
    <xf numFmtId="3" fontId="6" fillId="0" borderId="0" xfId="5" applyNumberFormat="1" applyFont="1" applyFill="1" applyBorder="1"/>
    <xf numFmtId="165" fontId="6" fillId="0" borderId="0" xfId="5" applyNumberFormat="1" applyFont="1" applyFill="1" applyBorder="1"/>
    <xf numFmtId="170" fontId="5" fillId="0" borderId="0" xfId="9" applyNumberFormat="1" applyFont="1" applyFill="1" applyBorder="1"/>
    <xf numFmtId="0" fontId="5" fillId="0" borderId="34" xfId="5" applyFont="1" applyBorder="1"/>
    <xf numFmtId="0" fontId="5" fillId="0" borderId="7" xfId="5" applyFont="1" applyBorder="1"/>
    <xf numFmtId="0" fontId="5" fillId="0" borderId="33" xfId="5" applyFont="1" applyBorder="1"/>
    <xf numFmtId="0" fontId="23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1" fillId="0" borderId="31" xfId="5" applyFont="1" applyFill="1" applyBorder="1" applyAlignment="1">
      <alignment horizontal="left"/>
    </xf>
    <xf numFmtId="0" fontId="4" fillId="0" borderId="0" xfId="5" applyFill="1"/>
    <xf numFmtId="0" fontId="6" fillId="0" borderId="0" xfId="5" applyFont="1" applyAlignment="1"/>
    <xf numFmtId="0" fontId="7" fillId="0" borderId="11" xfId="0" applyFont="1" applyBorder="1" applyAlignment="1">
      <alignment vertical="center"/>
    </xf>
    <xf numFmtId="0" fontId="10" fillId="5" borderId="26" xfId="5" applyFont="1" applyFill="1" applyBorder="1"/>
    <xf numFmtId="49" fontId="6" fillId="5" borderId="26" xfId="5" applyNumberFormat="1" applyFont="1" applyFill="1" applyBorder="1" applyAlignment="1">
      <alignment horizontal="right"/>
    </xf>
    <xf numFmtId="49" fontId="6" fillId="5" borderId="26" xfId="5" applyNumberFormat="1" applyFont="1" applyFill="1" applyBorder="1" applyAlignment="1">
      <alignment horizontal="center"/>
    </xf>
    <xf numFmtId="0" fontId="10" fillId="5" borderId="11" xfId="5" applyFont="1" applyFill="1" applyBorder="1"/>
    <xf numFmtId="49" fontId="6" fillId="5" borderId="11" xfId="5" applyNumberFormat="1" applyFont="1" applyFill="1" applyBorder="1" applyAlignment="1">
      <alignment horizontal="right"/>
    </xf>
    <xf numFmtId="49" fontId="6" fillId="5" borderId="11" xfId="5" applyNumberFormat="1" applyFont="1" applyFill="1" applyBorder="1" applyAlignment="1">
      <alignment horizontal="center"/>
    </xf>
    <xf numFmtId="0" fontId="6" fillId="6" borderId="25" xfId="5" applyFont="1" applyFill="1" applyBorder="1"/>
    <xf numFmtId="164" fontId="6" fillId="6" borderId="0" xfId="8" applyNumberFormat="1" applyFont="1" applyFill="1" applyBorder="1"/>
    <xf numFmtId="0" fontId="5" fillId="6" borderId="0" xfId="5" applyFont="1" applyFill="1" applyAlignment="1">
      <alignment horizontal="left" indent="1"/>
    </xf>
    <xf numFmtId="0" fontId="5" fillId="6" borderId="0" xfId="5" applyFont="1" applyFill="1"/>
    <xf numFmtId="164" fontId="5" fillId="6" borderId="0" xfId="8" applyNumberFormat="1" applyFont="1" applyFill="1" applyBorder="1"/>
    <xf numFmtId="0" fontId="20" fillId="6" borderId="0" xfId="5" applyFont="1" applyFill="1"/>
    <xf numFmtId="0" fontId="6" fillId="6" borderId="0" xfId="5" applyFont="1" applyFill="1"/>
    <xf numFmtId="0" fontId="5" fillId="6" borderId="11" xfId="5" applyFont="1" applyFill="1" applyBorder="1" applyAlignment="1">
      <alignment horizontal="left" indent="1"/>
    </xf>
    <xf numFmtId="0" fontId="5" fillId="6" borderId="11" xfId="5" applyFont="1" applyFill="1" applyBorder="1"/>
    <xf numFmtId="164" fontId="5" fillId="6" borderId="11" xfId="8" applyNumberFormat="1" applyFont="1" applyFill="1" applyBorder="1"/>
    <xf numFmtId="0" fontId="6" fillId="5" borderId="26" xfId="5" applyFont="1" applyFill="1" applyBorder="1" applyAlignment="1">
      <alignment horizontal="center"/>
    </xf>
    <xf numFmtId="0" fontId="6" fillId="5" borderId="26" xfId="5" applyFont="1" applyFill="1" applyBorder="1" applyAlignment="1">
      <alignment horizontal="right"/>
    </xf>
    <xf numFmtId="0" fontId="5" fillId="5" borderId="11" xfId="5" applyFont="1" applyFill="1" applyBorder="1"/>
    <xf numFmtId="0" fontId="6" fillId="5" borderId="11" xfId="5" applyFont="1" applyFill="1" applyBorder="1" applyAlignment="1">
      <alignment horizontal="right"/>
    </xf>
    <xf numFmtId="3" fontId="5" fillId="6" borderId="0" xfId="5" applyNumberFormat="1" applyFont="1" applyFill="1" applyAlignment="1">
      <alignment horizontal="right"/>
    </xf>
    <xf numFmtId="3" fontId="21" fillId="6" borderId="0" xfId="5" applyNumberFormat="1" applyFont="1" applyFill="1" applyAlignment="1">
      <alignment horizontal="right"/>
    </xf>
    <xf numFmtId="0" fontId="6" fillId="6" borderId="3" xfId="5" applyFont="1" applyFill="1" applyBorder="1"/>
    <xf numFmtId="3" fontId="6" fillId="6" borderId="3" xfId="5" applyNumberFormat="1" applyFont="1" applyFill="1" applyBorder="1"/>
    <xf numFmtId="164" fontId="6" fillId="6" borderId="3" xfId="8" applyNumberFormat="1" applyFont="1" applyFill="1" applyBorder="1"/>
    <xf numFmtId="0" fontId="6" fillId="5" borderId="26" xfId="5" applyFont="1" applyFill="1" applyBorder="1"/>
    <xf numFmtId="0" fontId="6" fillId="5" borderId="3" xfId="5" applyFont="1" applyFill="1" applyBorder="1" applyAlignment="1">
      <alignment horizontal="right"/>
    </xf>
    <xf numFmtId="0" fontId="5" fillId="6" borderId="25" xfId="5" applyFont="1" applyFill="1" applyBorder="1" applyAlignment="1">
      <alignment horizontal="left"/>
    </xf>
    <xf numFmtId="1" fontId="5" fillId="6" borderId="0" xfId="5" applyNumberFormat="1" applyFont="1" applyFill="1"/>
    <xf numFmtId="165" fontId="5" fillId="6" borderId="0" xfId="5" applyNumberFormat="1" applyFont="1" applyFill="1"/>
    <xf numFmtId="0" fontId="6" fillId="6" borderId="11" xfId="5" applyFont="1" applyFill="1" applyBorder="1"/>
    <xf numFmtId="165" fontId="6" fillId="6" borderId="3" xfId="5" applyNumberFormat="1" applyFont="1" applyFill="1" applyBorder="1"/>
    <xf numFmtId="0" fontId="6" fillId="5" borderId="27" xfId="5" applyFont="1" applyFill="1" applyBorder="1"/>
    <xf numFmtId="0" fontId="6" fillId="5" borderId="25" xfId="5" applyFont="1" applyFill="1" applyBorder="1" applyAlignment="1">
      <alignment horizontal="center"/>
    </xf>
    <xf numFmtId="0" fontId="6" fillId="5" borderId="28" xfId="5" applyFont="1" applyFill="1" applyBorder="1" applyAlignment="1">
      <alignment horizontal="center"/>
    </xf>
    <xf numFmtId="0" fontId="6" fillId="5" borderId="29" xfId="5" applyFont="1" applyFill="1" applyBorder="1"/>
    <xf numFmtId="0" fontId="6" fillId="5" borderId="30" xfId="5" applyFont="1" applyFill="1" applyBorder="1"/>
    <xf numFmtId="0" fontId="5" fillId="6" borderId="25" xfId="5" applyFont="1" applyFill="1" applyBorder="1"/>
    <xf numFmtId="3" fontId="5" fillId="6" borderId="0" xfId="5" applyNumberFormat="1" applyFont="1" applyFill="1"/>
    <xf numFmtId="164" fontId="17" fillId="6" borderId="0" xfId="8" applyNumberFormat="1" applyFont="1" applyFill="1" applyBorder="1"/>
    <xf numFmtId="164" fontId="17" fillId="6" borderId="0" xfId="8" applyNumberFormat="1" applyFont="1" applyFill="1" applyBorder="1" applyAlignment="1">
      <alignment horizontal="right"/>
    </xf>
    <xf numFmtId="0" fontId="5" fillId="6" borderId="1" xfId="5" applyFont="1" applyFill="1" applyBorder="1"/>
    <xf numFmtId="3" fontId="5" fillId="6" borderId="1" xfId="5" applyNumberFormat="1" applyFont="1" applyFill="1" applyBorder="1"/>
    <xf numFmtId="0" fontId="6" fillId="6" borderId="3" xfId="5" applyFont="1" applyFill="1" applyBorder="1" applyAlignment="1">
      <alignment horizontal="left"/>
    </xf>
    <xf numFmtId="164" fontId="23" fillId="6" borderId="3" xfId="8" applyNumberFormat="1" applyFont="1" applyFill="1" applyBorder="1"/>
    <xf numFmtId="168" fontId="5" fillId="6" borderId="0" xfId="5" applyNumberFormat="1" applyFont="1" applyFill="1"/>
    <xf numFmtId="166" fontId="17" fillId="6" borderId="0" xfId="8" applyNumberFormat="1" applyFont="1" applyFill="1" applyBorder="1"/>
    <xf numFmtId="0" fontId="5" fillId="6" borderId="0" xfId="5" applyFont="1" applyFill="1" applyAlignment="1">
      <alignment wrapText="1"/>
    </xf>
    <xf numFmtId="168" fontId="5" fillId="6" borderId="0" xfId="5" applyNumberFormat="1" applyFont="1" applyFill="1" applyAlignment="1">
      <alignment vertical="center"/>
    </xf>
    <xf numFmtId="166" fontId="17" fillId="6" borderId="0" xfId="8" applyNumberFormat="1" applyFont="1" applyFill="1" applyBorder="1" applyAlignment="1">
      <alignment vertical="center"/>
    </xf>
    <xf numFmtId="166" fontId="17" fillId="6" borderId="0" xfId="8" applyNumberFormat="1" applyFont="1" applyFill="1" applyBorder="1" applyAlignment="1">
      <alignment horizontal="right"/>
    </xf>
    <xf numFmtId="165" fontId="5" fillId="6" borderId="1" xfId="5" applyNumberFormat="1" applyFont="1" applyFill="1" applyBorder="1"/>
    <xf numFmtId="0" fontId="5" fillId="6" borderId="0" xfId="5" applyFont="1" applyFill="1" applyAlignment="1">
      <alignment horizontal="left"/>
    </xf>
    <xf numFmtId="165" fontId="6" fillId="6" borderId="11" xfId="5" applyNumberFormat="1" applyFont="1" applyFill="1" applyBorder="1"/>
    <xf numFmtId="166" fontId="23" fillId="6" borderId="3" xfId="8" applyNumberFormat="1" applyFont="1" applyFill="1" applyBorder="1"/>
    <xf numFmtId="0" fontId="5" fillId="5" borderId="3" xfId="5" applyFont="1" applyFill="1" applyBorder="1"/>
    <xf numFmtId="0" fontId="6" fillId="5" borderId="3" xfId="5" applyFont="1" applyFill="1" applyBorder="1"/>
    <xf numFmtId="3" fontId="6" fillId="6" borderId="25" xfId="5" applyNumberFormat="1" applyFont="1" applyFill="1" applyBorder="1"/>
    <xf numFmtId="0" fontId="6" fillId="6" borderId="32" xfId="5" applyFont="1" applyFill="1" applyBorder="1"/>
    <xf numFmtId="0" fontId="6" fillId="6" borderId="0" xfId="5" applyFont="1" applyFill="1" applyAlignment="1">
      <alignment horizontal="center"/>
    </xf>
    <xf numFmtId="166" fontId="6" fillId="6" borderId="26" xfId="8" applyNumberFormat="1" applyFont="1" applyFill="1" applyBorder="1"/>
    <xf numFmtId="166" fontId="5" fillId="6" borderId="0" xfId="8" applyNumberFormat="1" applyFont="1" applyFill="1" applyBorder="1"/>
    <xf numFmtId="166" fontId="5" fillId="6" borderId="11" xfId="8" applyNumberFormat="1" applyFont="1" applyFill="1" applyBorder="1"/>
    <xf numFmtId="0" fontId="24" fillId="5" borderId="11" xfId="5" applyFont="1" applyFill="1" applyBorder="1"/>
    <xf numFmtId="0" fontId="23" fillId="5" borderId="11" xfId="5" applyFont="1" applyFill="1" applyBorder="1"/>
    <xf numFmtId="0" fontId="23" fillId="6" borderId="0" xfId="5" applyFont="1" applyFill="1"/>
    <xf numFmtId="38" fontId="23" fillId="6" borderId="0" xfId="5" applyNumberFormat="1" applyFont="1" applyFill="1" applyAlignment="1">
      <alignment horizontal="right"/>
    </xf>
    <xf numFmtId="0" fontId="17" fillId="6" borderId="0" xfId="5" applyFont="1" applyFill="1" applyAlignment="1">
      <alignment horizontal="left" indent="1"/>
    </xf>
    <xf numFmtId="38" fontId="17" fillId="6" borderId="0" xfId="5" applyNumberFormat="1" applyFont="1" applyFill="1" applyAlignment="1">
      <alignment horizontal="right"/>
    </xf>
    <xf numFmtId="0" fontId="25" fillId="6" borderId="1" xfId="5" applyFont="1" applyFill="1" applyBorder="1"/>
    <xf numFmtId="0" fontId="6" fillId="5" borderId="0" xfId="5" applyFont="1" applyFill="1"/>
    <xf numFmtId="0" fontId="23" fillId="5" borderId="26" xfId="5" applyFont="1" applyFill="1" applyBorder="1"/>
    <xf numFmtId="166" fontId="23" fillId="6" borderId="0" xfId="8" applyNumberFormat="1" applyFont="1" applyFill="1" applyBorder="1" applyAlignment="1">
      <alignment horizontal="right"/>
    </xf>
    <xf numFmtId="0" fontId="17" fillId="6" borderId="11" xfId="5" applyFont="1" applyFill="1" applyBorder="1" applyAlignment="1">
      <alignment horizontal="left" indent="1"/>
    </xf>
    <xf numFmtId="166" fontId="17" fillId="6" borderId="11" xfId="8" applyNumberFormat="1" applyFont="1" applyFill="1" applyBorder="1" applyAlignment="1">
      <alignment horizontal="right"/>
    </xf>
    <xf numFmtId="0" fontId="17" fillId="0" borderId="11" xfId="0" applyFont="1" applyBorder="1"/>
    <xf numFmtId="0" fontId="5" fillId="7" borderId="11" xfId="0" applyFont="1" applyFill="1" applyBorder="1" applyAlignment="1">
      <alignment wrapText="1"/>
    </xf>
    <xf numFmtId="17" fontId="6" fillId="7" borderId="11" xfId="0" applyNumberFormat="1" applyFont="1" applyFill="1" applyBorder="1" applyAlignment="1">
      <alignment wrapText="1"/>
    </xf>
    <xf numFmtId="0" fontId="6" fillId="7" borderId="11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/>
    <xf numFmtId="0" fontId="5" fillId="4" borderId="0" xfId="0" applyFont="1" applyFill="1"/>
    <xf numFmtId="0" fontId="5" fillId="4" borderId="0" xfId="0" applyFont="1" applyFill="1" applyBorder="1" applyAlignment="1">
      <alignment vertical="center"/>
    </xf>
    <xf numFmtId="0" fontId="6" fillId="4" borderId="0" xfId="0" applyFont="1" applyFill="1" applyBorder="1"/>
    <xf numFmtId="164" fontId="6" fillId="4" borderId="0" xfId="0" applyNumberFormat="1" applyFont="1" applyFill="1" applyBorder="1"/>
    <xf numFmtId="166" fontId="23" fillId="4" borderId="0" xfId="1" applyNumberFormat="1" applyFont="1" applyFill="1" applyBorder="1"/>
    <xf numFmtId="0" fontId="5" fillId="4" borderId="0" xfId="0" applyFont="1" applyFill="1" applyBorder="1" applyAlignment="1">
      <alignment wrapText="1"/>
    </xf>
    <xf numFmtId="164" fontId="5" fillId="4" borderId="0" xfId="0" applyNumberFormat="1" applyFont="1" applyFill="1" applyBorder="1" applyAlignment="1">
      <alignment horizontal="right" vertical="center"/>
    </xf>
    <xf numFmtId="166" fontId="17" fillId="4" borderId="0" xfId="1" applyNumberFormat="1" applyFont="1" applyFill="1" applyBorder="1" applyAlignment="1">
      <alignment vertical="center"/>
    </xf>
    <xf numFmtId="165" fontId="17" fillId="0" borderId="0" xfId="0" applyNumberFormat="1" applyFont="1"/>
    <xf numFmtId="164" fontId="17" fillId="0" borderId="0" xfId="0" applyNumberFormat="1" applyFont="1"/>
    <xf numFmtId="0" fontId="5" fillId="4" borderId="0" xfId="0" applyFont="1" applyFill="1" applyBorder="1"/>
    <xf numFmtId="164" fontId="5" fillId="4" borderId="0" xfId="0" applyNumberFormat="1" applyFont="1" applyFill="1" applyBorder="1"/>
    <xf numFmtId="166" fontId="17" fillId="4" borderId="0" xfId="1" applyNumberFormat="1" applyFont="1" applyFill="1" applyBorder="1"/>
    <xf numFmtId="0" fontId="5" fillId="4" borderId="0" xfId="0" applyFont="1" applyFill="1" applyBorder="1" applyAlignment="1">
      <alignment horizontal="left" wrapText="1" indent="1"/>
    </xf>
    <xf numFmtId="0" fontId="5" fillId="4" borderId="11" xfId="0" applyFont="1" applyFill="1" applyBorder="1" applyAlignment="1">
      <alignment horizontal="left" wrapText="1"/>
    </xf>
    <xf numFmtId="164" fontId="5" fillId="4" borderId="11" xfId="0" applyNumberFormat="1" applyFont="1" applyFill="1" applyBorder="1" applyAlignment="1">
      <alignment wrapText="1"/>
    </xf>
    <xf numFmtId="166" fontId="17" fillId="4" borderId="11" xfId="1" applyNumberFormat="1" applyFont="1" applyFill="1" applyBorder="1"/>
    <xf numFmtId="0" fontId="6" fillId="4" borderId="0" xfId="0" applyFont="1" applyFill="1" applyBorder="1" applyAlignment="1">
      <alignment wrapText="1"/>
    </xf>
    <xf numFmtId="0" fontId="5" fillId="4" borderId="0" xfId="0" applyFont="1" applyFill="1" applyBorder="1" applyAlignment="1">
      <alignment vertical="center" wrapText="1"/>
    </xf>
    <xf numFmtId="166" fontId="6" fillId="4" borderId="0" xfId="1" applyNumberFormat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left" indent="1"/>
    </xf>
    <xf numFmtId="166" fontId="6" fillId="4" borderId="0" xfId="1" applyNumberFormat="1" applyFont="1" applyFill="1" applyBorder="1" applyAlignment="1">
      <alignment horizontal="center"/>
    </xf>
    <xf numFmtId="0" fontId="5" fillId="4" borderId="0" xfId="0" applyFont="1" applyFill="1" applyBorder="1" applyAlignment="1">
      <alignment horizontal="left" vertical="center" wrapText="1" indent="2"/>
    </xf>
    <xf numFmtId="166" fontId="5" fillId="4" borderId="0" xfId="1" applyNumberFormat="1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left" wrapText="1" indent="2"/>
    </xf>
    <xf numFmtId="0" fontId="5" fillId="4" borderId="0" xfId="0" applyFont="1" applyFill="1" applyBorder="1" applyAlignment="1">
      <alignment horizontal="left" indent="2"/>
    </xf>
    <xf numFmtId="166" fontId="5" fillId="4" borderId="0" xfId="1" applyNumberFormat="1" applyFont="1" applyFill="1" applyBorder="1" applyAlignment="1">
      <alignment horizontal="center" wrapText="1"/>
    </xf>
    <xf numFmtId="166" fontId="23" fillId="4" borderId="0" xfId="1" applyNumberFormat="1" applyFont="1" applyFill="1" applyBorder="1" applyAlignment="1">
      <alignment vertical="center"/>
    </xf>
    <xf numFmtId="166" fontId="5" fillId="4" borderId="0" xfId="1" applyNumberFormat="1" applyFont="1" applyFill="1" applyBorder="1"/>
    <xf numFmtId="166" fontId="5" fillId="4" borderId="0" xfId="1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left" indent="2"/>
    </xf>
    <xf numFmtId="166" fontId="5" fillId="4" borderId="11" xfId="1" applyNumberFormat="1" applyFont="1" applyFill="1" applyBorder="1" applyAlignment="1">
      <alignment horizontal="center"/>
    </xf>
    <xf numFmtId="166" fontId="17" fillId="4" borderId="11" xfId="1" applyNumberFormat="1" applyFont="1" applyFill="1" applyBorder="1" applyAlignment="1">
      <alignment vertical="center"/>
    </xf>
    <xf numFmtId="165" fontId="6" fillId="4" borderId="0" xfId="0" applyNumberFormat="1" applyFont="1" applyFill="1" applyBorder="1"/>
    <xf numFmtId="0" fontId="5" fillId="4" borderId="0" xfId="0" applyFont="1" applyFill="1" applyBorder="1" applyAlignment="1">
      <alignment horizontal="left" indent="1"/>
    </xf>
    <xf numFmtId="165" fontId="5" fillId="4" borderId="0" xfId="0" applyNumberFormat="1" applyFont="1" applyFill="1" applyBorder="1"/>
    <xf numFmtId="0" fontId="5" fillId="4" borderId="11" xfId="0" applyFont="1" applyFill="1" applyBorder="1" applyAlignment="1">
      <alignment horizontal="left" indent="1"/>
    </xf>
    <xf numFmtId="165" fontId="5" fillId="4" borderId="11" xfId="0" applyNumberFormat="1" applyFont="1" applyFill="1" applyBorder="1"/>
    <xf numFmtId="165" fontId="28" fillId="0" borderId="0" xfId="0" applyNumberFormat="1" applyFont="1"/>
    <xf numFmtId="0" fontId="6" fillId="4" borderId="0" xfId="0" applyFont="1" applyFill="1" applyBorder="1" applyAlignment="1">
      <alignment horizontal="left" wrapText="1"/>
    </xf>
    <xf numFmtId="169" fontId="6" fillId="4" borderId="0" xfId="0" applyNumberFormat="1" applyFont="1" applyFill="1" applyBorder="1" applyAlignment="1">
      <alignment horizontal="right" vertical="center"/>
    </xf>
    <xf numFmtId="0" fontId="5" fillId="4" borderId="0" xfId="0" applyFont="1" applyFill="1" applyBorder="1" applyAlignment="1">
      <alignment horizontal="left" wrapText="1"/>
    </xf>
    <xf numFmtId="169" fontId="5" fillId="4" borderId="0" xfId="0" applyNumberFormat="1" applyFont="1" applyFill="1" applyBorder="1"/>
    <xf numFmtId="169" fontId="5" fillId="4" borderId="0" xfId="0" applyNumberFormat="1" applyFont="1" applyFill="1" applyBorder="1" applyAlignment="1">
      <alignment vertical="center"/>
    </xf>
    <xf numFmtId="169" fontId="10" fillId="0" borderId="0" xfId="0" applyNumberFormat="1" applyFont="1" applyFill="1" applyBorder="1"/>
    <xf numFmtId="0" fontId="6" fillId="4" borderId="11" xfId="0" applyFont="1" applyFill="1" applyBorder="1" applyAlignment="1">
      <alignment horizontal="left" wrapText="1"/>
    </xf>
    <xf numFmtId="169" fontId="6" fillId="4" borderId="11" xfId="0" applyNumberFormat="1" applyFont="1" applyFill="1" applyBorder="1" applyAlignment="1">
      <alignment horizontal="right" vertical="center"/>
    </xf>
    <xf numFmtId="166" fontId="23" fillId="4" borderId="11" xfId="1" applyNumberFormat="1" applyFont="1" applyFill="1" applyBorder="1" applyAlignment="1">
      <alignment vertical="center"/>
    </xf>
    <xf numFmtId="0" fontId="17" fillId="0" borderId="0" xfId="0" applyFont="1" applyAlignment="1">
      <alignment horizontal="center"/>
    </xf>
    <xf numFmtId="169" fontId="6" fillId="4" borderId="0" xfId="0" applyNumberFormat="1" applyFont="1" applyFill="1" applyBorder="1"/>
    <xf numFmtId="169" fontId="6" fillId="4" borderId="0" xfId="0" applyNumberFormat="1" applyFont="1" applyFill="1"/>
    <xf numFmtId="169" fontId="5" fillId="4" borderId="0" xfId="0" applyNumberFormat="1" applyFont="1" applyFill="1" applyBorder="1" applyAlignment="1">
      <alignment horizontal="center" vertical="center"/>
    </xf>
    <xf numFmtId="166" fontId="17" fillId="4" borderId="0" xfId="1" applyNumberFormat="1" applyFont="1" applyFill="1" applyBorder="1" applyAlignment="1">
      <alignment horizontal="center" vertical="center"/>
    </xf>
    <xf numFmtId="169" fontId="5" fillId="4" borderId="0" xfId="0" applyNumberFormat="1" applyFont="1" applyFill="1" applyBorder="1" applyAlignment="1">
      <alignment horizontal="center"/>
    </xf>
    <xf numFmtId="166" fontId="17" fillId="4" borderId="0" xfId="1" applyNumberFormat="1" applyFont="1" applyFill="1" applyBorder="1" applyAlignment="1">
      <alignment horizontal="right" vertical="center"/>
    </xf>
    <xf numFmtId="0" fontId="5" fillId="4" borderId="11" xfId="0" applyFont="1" applyFill="1" applyBorder="1"/>
    <xf numFmtId="169" fontId="5" fillId="4" borderId="11" xfId="0" applyNumberFormat="1" applyFont="1" applyFill="1" applyBorder="1" applyAlignment="1">
      <alignment horizontal="center"/>
    </xf>
    <xf numFmtId="166" fontId="17" fillId="4" borderId="11" xfId="1" applyNumberFormat="1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left" wrapText="1" indent="1"/>
    </xf>
    <xf numFmtId="168" fontId="17" fillId="4" borderId="0" xfId="0" applyNumberFormat="1" applyFont="1" applyFill="1" applyBorder="1" applyAlignment="1">
      <alignment horizontal="center"/>
    </xf>
    <xf numFmtId="0" fontId="17" fillId="4" borderId="0" xfId="0" applyFont="1" applyFill="1" applyBorder="1" applyAlignment="1">
      <alignment horizontal="left" indent="1"/>
    </xf>
    <xf numFmtId="0" fontId="17" fillId="4" borderId="0" xfId="0" applyFont="1" applyFill="1" applyBorder="1" applyAlignment="1">
      <alignment horizontal="left" wrapText="1"/>
    </xf>
    <xf numFmtId="168" fontId="17" fillId="4" borderId="0" xfId="0" applyNumberFormat="1" applyFont="1" applyFill="1" applyBorder="1" applyAlignment="1">
      <alignment horizontal="center" vertical="center"/>
    </xf>
    <xf numFmtId="0" fontId="17" fillId="4" borderId="11" xfId="0" applyFont="1" applyFill="1" applyBorder="1" applyAlignment="1">
      <alignment horizontal="left" indent="1"/>
    </xf>
    <xf numFmtId="168" fontId="17" fillId="4" borderId="11" xfId="0" applyNumberFormat="1" applyFont="1" applyFill="1" applyBorder="1" applyAlignment="1">
      <alignment horizontal="center"/>
    </xf>
    <xf numFmtId="0" fontId="23" fillId="4" borderId="11" xfId="0" applyFont="1" applyFill="1" applyBorder="1" applyAlignment="1">
      <alignment horizontal="left" wrapText="1"/>
    </xf>
    <xf numFmtId="168" fontId="23" fillId="4" borderId="11" xfId="0" applyNumberFormat="1" applyFont="1" applyFill="1" applyBorder="1" applyAlignment="1">
      <alignment horizontal="right" vertical="center"/>
    </xf>
    <xf numFmtId="0" fontId="23" fillId="0" borderId="0" xfId="0" applyFont="1"/>
    <xf numFmtId="165" fontId="17" fillId="0" borderId="17" xfId="0" applyNumberFormat="1" applyFont="1" applyBorder="1" applyAlignment="1">
      <alignment horizontal="center"/>
    </xf>
    <xf numFmtId="165" fontId="17" fillId="0" borderId="30" xfId="0" applyNumberFormat="1" applyFont="1" applyBorder="1" applyAlignment="1">
      <alignment horizontal="center"/>
    </xf>
    <xf numFmtId="0" fontId="23" fillId="0" borderId="38" xfId="0" applyFont="1" applyBorder="1" applyAlignment="1">
      <alignment horizontal="center"/>
    </xf>
    <xf numFmtId="165" fontId="17" fillId="0" borderId="39" xfId="0" applyNumberFormat="1" applyFont="1" applyBorder="1" applyAlignment="1">
      <alignment horizontal="center"/>
    </xf>
    <xf numFmtId="0" fontId="23" fillId="0" borderId="40" xfId="0" applyFont="1" applyBorder="1" applyAlignment="1">
      <alignment horizontal="left"/>
    </xf>
    <xf numFmtId="0" fontId="23" fillId="0" borderId="18" xfId="0" applyFont="1" applyBorder="1" applyAlignment="1">
      <alignment horizontal="left"/>
    </xf>
    <xf numFmtId="0" fontId="23" fillId="0" borderId="41" xfId="0" applyFont="1" applyBorder="1" applyAlignment="1">
      <alignment horizontal="left"/>
    </xf>
    <xf numFmtId="0" fontId="0" fillId="0" borderId="0" xfId="0" applyBorder="1"/>
    <xf numFmtId="0" fontId="23" fillId="0" borderId="11" xfId="0" applyFont="1" applyBorder="1"/>
    <xf numFmtId="168" fontId="17" fillId="4" borderId="11" xfId="0" applyNumberFormat="1" applyFont="1" applyFill="1" applyBorder="1" applyAlignment="1">
      <alignment horizontal="center" vertical="center"/>
    </xf>
    <xf numFmtId="166" fontId="23" fillId="4" borderId="35" xfId="1" applyNumberFormat="1" applyFont="1" applyFill="1" applyBorder="1" applyAlignment="1">
      <alignment horizontal="center" vertical="center"/>
    </xf>
    <xf numFmtId="170" fontId="17" fillId="0" borderId="0" xfId="4" applyNumberFormat="1" applyFont="1"/>
    <xf numFmtId="0" fontId="17" fillId="0" borderId="0" xfId="0" applyFont="1" applyBorder="1"/>
    <xf numFmtId="168" fontId="17" fillId="0" borderId="7" xfId="0" applyNumberFormat="1" applyFont="1" applyBorder="1"/>
    <xf numFmtId="165" fontId="17" fillId="0" borderId="7" xfId="0" applyNumberFormat="1" applyFont="1" applyBorder="1"/>
    <xf numFmtId="165" fontId="17" fillId="0" borderId="12" xfId="0" applyNumberFormat="1" applyFont="1" applyBorder="1"/>
    <xf numFmtId="0" fontId="23" fillId="0" borderId="42" xfId="0" applyFont="1" applyBorder="1" applyAlignment="1">
      <alignment horizontal="center" wrapText="1"/>
    </xf>
    <xf numFmtId="0" fontId="23" fillId="0" borderId="38" xfId="0" applyFont="1" applyBorder="1" applyAlignment="1">
      <alignment horizontal="center" wrapText="1"/>
    </xf>
    <xf numFmtId="166" fontId="5" fillId="0" borderId="43" xfId="0" applyNumberFormat="1" applyFont="1" applyBorder="1"/>
    <xf numFmtId="0" fontId="23" fillId="0" borderId="6" xfId="0" applyFont="1" applyBorder="1"/>
    <xf numFmtId="0" fontId="23" fillId="0" borderId="37" xfId="0" applyFont="1" applyBorder="1"/>
    <xf numFmtId="0" fontId="32" fillId="0" borderId="0" xfId="0" applyFont="1" applyAlignment="1">
      <alignment vertical="center"/>
    </xf>
    <xf numFmtId="0" fontId="17" fillId="0" borderId="29" xfId="0" applyFont="1" applyBorder="1" applyAlignment="1">
      <alignment horizontal="center"/>
    </xf>
    <xf numFmtId="0" fontId="10" fillId="0" borderId="25" xfId="5" applyFont="1" applyBorder="1" applyAlignment="1">
      <alignment horizontal="left"/>
    </xf>
    <xf numFmtId="0" fontId="9" fillId="0" borderId="0" xfId="3" applyFont="1" applyFill="1" applyAlignment="1">
      <alignment horizontal="center" wrapText="1"/>
    </xf>
    <xf numFmtId="0" fontId="6" fillId="0" borderId="0" xfId="3" applyFont="1" applyAlignment="1">
      <alignment horizontal="left" vertical="center"/>
    </xf>
    <xf numFmtId="166" fontId="37" fillId="0" borderId="0" xfId="8" applyNumberFormat="1" applyFont="1" applyFill="1" applyBorder="1" applyAlignment="1">
      <alignment horizontal="right"/>
    </xf>
    <xf numFmtId="0" fontId="36" fillId="0" borderId="0" xfId="10" applyFont="1" applyFill="1"/>
    <xf numFmtId="0" fontId="34" fillId="0" borderId="26" xfId="10" applyFont="1" applyFill="1" applyBorder="1"/>
    <xf numFmtId="0" fontId="35" fillId="0" borderId="26" xfId="10" applyFont="1" applyFill="1" applyBorder="1"/>
    <xf numFmtId="0" fontId="34" fillId="0" borderId="0" xfId="10" applyFont="1" applyFill="1" applyBorder="1"/>
    <xf numFmtId="0" fontId="36" fillId="0" borderId="0" xfId="10" applyFont="1" applyFill="1" applyBorder="1"/>
    <xf numFmtId="0" fontId="35" fillId="0" borderId="0" xfId="10" applyFont="1" applyFill="1" applyBorder="1" applyAlignment="1">
      <alignment horizontal="right"/>
    </xf>
    <xf numFmtId="0" fontId="34" fillId="0" borderId="0" xfId="10" applyFont="1" applyFill="1" applyBorder="1" applyAlignment="1">
      <alignment horizontal="left"/>
    </xf>
    <xf numFmtId="0" fontId="37" fillId="0" borderId="0" xfId="10" applyFont="1" applyFill="1" applyBorder="1"/>
    <xf numFmtId="4" fontId="34" fillId="0" borderId="0" xfId="10" applyNumberFormat="1" applyFont="1" applyFill="1" applyBorder="1"/>
    <xf numFmtId="4" fontId="37" fillId="0" borderId="0" xfId="10" applyNumberFormat="1" applyFont="1" applyFill="1" applyBorder="1" applyAlignment="1">
      <alignment horizontal="left" indent="1"/>
    </xf>
    <xf numFmtId="168" fontId="37" fillId="0" borderId="0" xfId="10" applyNumberFormat="1" applyFont="1" applyFill="1" applyBorder="1" applyAlignment="1">
      <alignment horizontal="left" indent="1"/>
    </xf>
    <xf numFmtId="4" fontId="37" fillId="0" borderId="0" xfId="10" applyNumberFormat="1" applyFont="1" applyFill="1" applyBorder="1"/>
    <xf numFmtId="4" fontId="37" fillId="0" borderId="0" xfId="10" applyNumberFormat="1" applyFont="1" applyFill="1" applyBorder="1" applyAlignment="1">
      <alignment horizontal="left" indent="2"/>
    </xf>
    <xf numFmtId="4" fontId="37" fillId="0" borderId="0" xfId="10" applyNumberFormat="1" applyFont="1" applyFill="1" applyBorder="1" applyAlignment="1">
      <alignment horizontal="left" wrapText="1" indent="1"/>
    </xf>
    <xf numFmtId="0" fontId="36" fillId="0" borderId="0" xfId="10" applyFont="1" applyFill="1" applyBorder="1" applyAlignment="1">
      <alignment horizontal="left" wrapText="1" indent="1"/>
    </xf>
    <xf numFmtId="0" fontId="38" fillId="0" borderId="0" xfId="10" applyFont="1" applyFill="1"/>
    <xf numFmtId="0" fontId="5" fillId="8" borderId="26" xfId="0" applyFont="1" applyFill="1" applyBorder="1"/>
    <xf numFmtId="0" fontId="5" fillId="7" borderId="26" xfId="0" applyFont="1" applyFill="1" applyBorder="1"/>
    <xf numFmtId="0" fontId="5" fillId="8" borderId="11" xfId="0" applyFont="1" applyFill="1" applyBorder="1"/>
    <xf numFmtId="0" fontId="5" fillId="7" borderId="11" xfId="0" applyFont="1" applyFill="1" applyBorder="1" applyAlignment="1">
      <alignment horizontal="center"/>
    </xf>
    <xf numFmtId="0" fontId="5" fillId="8" borderId="0" xfId="0" applyFont="1" applyFill="1"/>
    <xf numFmtId="0" fontId="5" fillId="8" borderId="1" xfId="0" applyFont="1" applyFill="1" applyBorder="1" applyAlignment="1"/>
    <xf numFmtId="165" fontId="5" fillId="8" borderId="0" xfId="0" applyNumberFormat="1" applyFont="1" applyFill="1"/>
    <xf numFmtId="165" fontId="5" fillId="7" borderId="0" xfId="0" applyNumberFormat="1" applyFont="1" applyFill="1"/>
    <xf numFmtId="165" fontId="5" fillId="8" borderId="11" xfId="0" applyNumberFormat="1" applyFont="1" applyFill="1" applyBorder="1"/>
    <xf numFmtId="165" fontId="5" fillId="7" borderId="11" xfId="0" applyNumberFormat="1" applyFont="1" applyFill="1" applyBorder="1"/>
    <xf numFmtId="0" fontId="4" fillId="0" borderId="0" xfId="3" applyAlignment="1">
      <alignment horizontal="left"/>
    </xf>
    <xf numFmtId="2" fontId="4" fillId="0" borderId="0" xfId="3" applyNumberFormat="1" applyFill="1"/>
    <xf numFmtId="0" fontId="0" fillId="8" borderId="0" xfId="0" applyFill="1"/>
    <xf numFmtId="0" fontId="0" fillId="8" borderId="0" xfId="0" applyFill="1" applyBorder="1" applyAlignment="1">
      <alignment horizontal="right"/>
    </xf>
    <xf numFmtId="0" fontId="2" fillId="8" borderId="44" xfId="0" applyFont="1" applyFill="1" applyBorder="1"/>
    <xf numFmtId="172" fontId="2" fillId="8" borderId="35" xfId="0" applyNumberFormat="1" applyFont="1" applyFill="1" applyBorder="1"/>
    <xf numFmtId="172" fontId="2" fillId="8" borderId="15" xfId="0" applyNumberFormat="1" applyFont="1" applyFill="1" applyBorder="1"/>
    <xf numFmtId="166" fontId="2" fillId="8" borderId="0" xfId="1" applyNumberFormat="1" applyFont="1" applyFill="1" applyBorder="1"/>
    <xf numFmtId="166" fontId="2" fillId="8" borderId="17" xfId="1" applyNumberFormat="1" applyFont="1" applyFill="1" applyBorder="1"/>
    <xf numFmtId="166" fontId="0" fillId="8" borderId="11" xfId="1" applyNumberFormat="1" applyFont="1" applyFill="1" applyBorder="1"/>
    <xf numFmtId="166" fontId="0" fillId="8" borderId="30" xfId="1" applyNumberFormat="1" applyFont="1" applyFill="1" applyBorder="1"/>
    <xf numFmtId="0" fontId="0" fillId="0" borderId="0" xfId="0" applyFill="1" applyBorder="1" applyAlignment="1">
      <alignment horizontal="right"/>
    </xf>
    <xf numFmtId="172" fontId="2" fillId="0" borderId="0" xfId="0" applyNumberFormat="1" applyFont="1" applyFill="1" applyBorder="1"/>
    <xf numFmtId="166" fontId="2" fillId="0" borderId="0" xfId="1" applyNumberFormat="1" applyFont="1" applyFill="1" applyBorder="1"/>
    <xf numFmtId="43" fontId="0" fillId="0" borderId="0" xfId="0" applyNumberFormat="1" applyFill="1"/>
    <xf numFmtId="166" fontId="0" fillId="0" borderId="0" xfId="1" applyNumberFormat="1" applyFont="1" applyFill="1" applyBorder="1"/>
    <xf numFmtId="0" fontId="18" fillId="8" borderId="36" xfId="0" applyFont="1" applyFill="1" applyBorder="1" applyAlignment="1"/>
    <xf numFmtId="0" fontId="18" fillId="8" borderId="29" xfId="0" applyFont="1" applyFill="1" applyBorder="1" applyAlignment="1"/>
    <xf numFmtId="0" fontId="6" fillId="8" borderId="0" xfId="0" applyFont="1" applyFill="1" applyAlignment="1"/>
    <xf numFmtId="0" fontId="6" fillId="10" borderId="36" xfId="0" applyFont="1" applyFill="1" applyBorder="1" applyAlignment="1">
      <alignment wrapText="1"/>
    </xf>
    <xf numFmtId="166" fontId="6" fillId="10" borderId="0" xfId="1" applyNumberFormat="1" applyFont="1" applyFill="1" applyBorder="1"/>
    <xf numFmtId="169" fontId="6" fillId="10" borderId="17" xfId="0" applyNumberFormat="1" applyFont="1" applyFill="1" applyBorder="1"/>
    <xf numFmtId="0" fontId="6" fillId="10" borderId="36" xfId="0" applyFont="1" applyFill="1" applyBorder="1" applyAlignment="1">
      <alignment horizontal="left" wrapText="1" indent="1"/>
    </xf>
    <xf numFmtId="0" fontId="6" fillId="10" borderId="36" xfId="0" applyFont="1" applyFill="1" applyBorder="1" applyAlignment="1">
      <alignment horizontal="left" wrapText="1" indent="2"/>
    </xf>
    <xf numFmtId="0" fontId="5" fillId="10" borderId="36" xfId="0" applyFont="1" applyFill="1" applyBorder="1" applyAlignment="1">
      <alignment horizontal="left" wrapText="1" indent="3"/>
    </xf>
    <xf numFmtId="166" fontId="5" fillId="10" borderId="0" xfId="1" applyNumberFormat="1" applyFont="1" applyFill="1" applyBorder="1"/>
    <xf numFmtId="169" fontId="5" fillId="10" borderId="17" xfId="0" applyNumberFormat="1" applyFont="1" applyFill="1" applyBorder="1"/>
    <xf numFmtId="0" fontId="5" fillId="10" borderId="36" xfId="0" applyFont="1" applyFill="1" applyBorder="1" applyAlignment="1">
      <alignment horizontal="left" wrapText="1" indent="2"/>
    </xf>
    <xf numFmtId="0" fontId="6" fillId="10" borderId="29" xfId="0" applyFont="1" applyFill="1" applyBorder="1" applyAlignment="1">
      <alignment horizontal="left" wrapText="1" indent="1"/>
    </xf>
    <xf numFmtId="165" fontId="6" fillId="10" borderId="11" xfId="0" applyNumberFormat="1" applyFont="1" applyFill="1" applyBorder="1"/>
    <xf numFmtId="169" fontId="6" fillId="10" borderId="30" xfId="0" applyNumberFormat="1" applyFont="1" applyFill="1" applyBorder="1"/>
    <xf numFmtId="168" fontId="6" fillId="8" borderId="0" xfId="0" applyNumberFormat="1" applyFont="1" applyFill="1" applyBorder="1"/>
    <xf numFmtId="0" fontId="6" fillId="10" borderId="27" xfId="0" applyFont="1" applyFill="1" applyBorder="1"/>
    <xf numFmtId="164" fontId="6" fillId="10" borderId="0" xfId="0" applyNumberFormat="1" applyFont="1" applyFill="1" applyBorder="1"/>
    <xf numFmtId="164" fontId="6" fillId="10" borderId="17" xfId="0" applyNumberFormat="1" applyFont="1" applyFill="1" applyBorder="1"/>
    <xf numFmtId="0" fontId="5" fillId="10" borderId="36" xfId="0" applyFont="1" applyFill="1" applyBorder="1" applyAlignment="1">
      <alignment horizontal="left" indent="1"/>
    </xf>
    <xf numFmtId="164" fontId="5" fillId="10" borderId="0" xfId="0" applyNumberFormat="1" applyFont="1" applyFill="1" applyBorder="1"/>
    <xf numFmtId="164" fontId="5" fillId="10" borderId="17" xfId="0" applyNumberFormat="1" applyFont="1" applyFill="1" applyBorder="1"/>
    <xf numFmtId="0" fontId="5" fillId="10" borderId="36" xfId="0" applyFont="1" applyFill="1" applyBorder="1" applyAlignment="1">
      <alignment horizontal="left" indent="2"/>
    </xf>
    <xf numFmtId="0" fontId="5" fillId="10" borderId="29" xfId="0" applyFont="1" applyFill="1" applyBorder="1" applyAlignment="1">
      <alignment horizontal="left" indent="1"/>
    </xf>
    <xf numFmtId="164" fontId="5" fillId="10" borderId="11" xfId="0" applyNumberFormat="1" applyFont="1" applyFill="1" applyBorder="1"/>
    <xf numFmtId="49" fontId="6" fillId="10" borderId="27" xfId="0" applyNumberFormat="1" applyFont="1" applyFill="1" applyBorder="1"/>
    <xf numFmtId="49" fontId="5" fillId="10" borderId="36" xfId="0" applyNumberFormat="1" applyFont="1" applyFill="1" applyBorder="1" applyAlignment="1">
      <alignment horizontal="left" indent="1"/>
    </xf>
    <xf numFmtId="0" fontId="6" fillId="10" borderId="36" xfId="0" applyFont="1" applyFill="1" applyBorder="1" applyAlignment="1">
      <alignment horizontal="left" indent="2"/>
    </xf>
    <xf numFmtId="0" fontId="5" fillId="10" borderId="36" xfId="0" applyFont="1" applyFill="1" applyBorder="1" applyAlignment="1">
      <alignment horizontal="left" indent="3"/>
    </xf>
    <xf numFmtId="0" fontId="5" fillId="10" borderId="29" xfId="0" applyFont="1" applyFill="1" applyBorder="1" applyAlignment="1">
      <alignment horizontal="left" indent="3"/>
    </xf>
    <xf numFmtId="166" fontId="5" fillId="10" borderId="11" xfId="1" applyNumberFormat="1" applyFont="1" applyFill="1" applyBorder="1"/>
    <xf numFmtId="49" fontId="6" fillId="10" borderId="36" xfId="0" applyNumberFormat="1" applyFont="1" applyFill="1" applyBorder="1" applyAlignment="1">
      <alignment horizontal="left" wrapText="1"/>
    </xf>
    <xf numFmtId="49" fontId="6" fillId="10" borderId="36" xfId="0" applyNumberFormat="1" applyFont="1" applyFill="1" applyBorder="1"/>
    <xf numFmtId="0" fontId="6" fillId="10" borderId="36" xfId="0" applyFont="1" applyFill="1" applyBorder="1"/>
    <xf numFmtId="0" fontId="5" fillId="10" borderId="36" xfId="0" applyFont="1" applyFill="1" applyBorder="1"/>
    <xf numFmtId="166" fontId="6" fillId="10" borderId="0" xfId="1" applyNumberFormat="1" applyFont="1" applyFill="1" applyBorder="1" applyAlignment="1">
      <alignment horizontal="left"/>
    </xf>
    <xf numFmtId="0" fontId="6" fillId="10" borderId="36" xfId="0" applyFont="1" applyFill="1" applyBorder="1" applyAlignment="1">
      <alignment horizontal="left" indent="3"/>
    </xf>
    <xf numFmtId="0" fontId="5" fillId="10" borderId="36" xfId="0" applyFont="1" applyFill="1" applyBorder="1" applyAlignment="1">
      <alignment horizontal="left" indent="4"/>
    </xf>
    <xf numFmtId="0" fontId="40" fillId="10" borderId="29" xfId="0" applyFont="1" applyFill="1" applyBorder="1" applyAlignment="1">
      <alignment horizontal="left" indent="3"/>
    </xf>
    <xf numFmtId="0" fontId="40" fillId="10" borderId="29" xfId="0" applyFont="1" applyFill="1" applyBorder="1" applyAlignment="1">
      <alignment horizontal="center"/>
    </xf>
    <xf numFmtId="166" fontId="40" fillId="10" borderId="11" xfId="1" applyNumberFormat="1" applyFont="1" applyFill="1" applyBorder="1" applyAlignment="1">
      <alignment horizontal="left"/>
    </xf>
    <xf numFmtId="49" fontId="5" fillId="9" borderId="44" xfId="0" applyNumberFormat="1" applyFont="1" applyFill="1" applyBorder="1" applyAlignment="1">
      <alignment horizontal="right" wrapText="1"/>
    </xf>
    <xf numFmtId="172" fontId="6" fillId="9" borderId="35" xfId="0" applyNumberFormat="1" applyFont="1" applyFill="1" applyBorder="1" applyAlignment="1">
      <alignment horizontal="right" wrapText="1"/>
    </xf>
    <xf numFmtId="168" fontId="6" fillId="9" borderId="15" xfId="0" applyNumberFormat="1" applyFont="1" applyFill="1" applyBorder="1" applyAlignment="1">
      <alignment horizontal="center" wrapText="1"/>
    </xf>
    <xf numFmtId="0" fontId="41" fillId="0" borderId="0" xfId="0" applyFont="1"/>
    <xf numFmtId="166" fontId="40" fillId="10" borderId="15" xfId="1" applyNumberFormat="1" applyFont="1" applyFill="1" applyBorder="1" applyAlignment="1">
      <alignment horizontal="left"/>
    </xf>
    <xf numFmtId="0" fontId="6" fillId="0" borderId="0" xfId="0" applyFont="1" applyFill="1" applyBorder="1" applyAlignment="1"/>
    <xf numFmtId="0" fontId="5" fillId="0" borderId="25" xfId="0" applyFont="1" applyFill="1" applyBorder="1" applyAlignment="1">
      <alignment vertical="center" wrapText="1"/>
    </xf>
    <xf numFmtId="0" fontId="5" fillId="0" borderId="25" xfId="0" applyFont="1" applyFill="1" applyBorder="1" applyAlignment="1">
      <alignment vertical="center"/>
    </xf>
    <xf numFmtId="0" fontId="5" fillId="9" borderId="44" xfId="0" applyFont="1" applyFill="1" applyBorder="1" applyAlignment="1">
      <alignment wrapText="1"/>
    </xf>
    <xf numFmtId="172" fontId="6" fillId="9" borderId="35" xfId="0" applyNumberFormat="1" applyFont="1" applyFill="1" applyBorder="1"/>
    <xf numFmtId="164" fontId="0" fillId="0" borderId="0" xfId="0" applyNumberFormat="1" applyFill="1"/>
    <xf numFmtId="0" fontId="0" fillId="0" borderId="0" xfId="0" applyFill="1" applyBorder="1"/>
    <xf numFmtId="0" fontId="18" fillId="0" borderId="0" xfId="0" applyFont="1" applyFill="1" applyBorder="1" applyAlignment="1">
      <alignment horizontal="left"/>
    </xf>
    <xf numFmtId="0" fontId="6" fillId="9" borderId="15" xfId="0" applyFont="1" applyFill="1" applyBorder="1" applyAlignment="1">
      <alignment wrapText="1"/>
    </xf>
    <xf numFmtId="0" fontId="6" fillId="0" borderId="0" xfId="0" applyFont="1" applyFill="1" applyAlignment="1"/>
    <xf numFmtId="0" fontId="5" fillId="0" borderId="0" xfId="0" applyFont="1" applyFill="1" applyAlignment="1"/>
    <xf numFmtId="0" fontId="6" fillId="3" borderId="27" xfId="0" applyFont="1" applyFill="1" applyBorder="1"/>
    <xf numFmtId="0" fontId="6" fillId="11" borderId="27" xfId="0" applyFont="1" applyFill="1" applyBorder="1"/>
    <xf numFmtId="0" fontId="6" fillId="3" borderId="29" xfId="0" applyFont="1" applyFill="1" applyBorder="1"/>
    <xf numFmtId="0" fontId="6" fillId="11" borderId="29" xfId="0" applyFont="1" applyFill="1" applyBorder="1"/>
    <xf numFmtId="0" fontId="17" fillId="12" borderId="27" xfId="0" applyFont="1" applyFill="1" applyBorder="1"/>
    <xf numFmtId="171" fontId="17" fillId="12" borderId="25" xfId="0" applyNumberFormat="1" applyFont="1" applyFill="1" applyBorder="1" applyAlignment="1">
      <alignment horizontal="center"/>
    </xf>
    <xf numFmtId="166" fontId="17" fillId="13" borderId="28" xfId="1" applyNumberFormat="1" applyFont="1" applyFill="1" applyBorder="1"/>
    <xf numFmtId="0" fontId="5" fillId="14" borderId="27" xfId="0" applyFont="1" applyFill="1" applyBorder="1"/>
    <xf numFmtId="171" fontId="5" fillId="14" borderId="25" xfId="0" applyNumberFormat="1" applyFont="1" applyFill="1" applyBorder="1" applyAlignment="1">
      <alignment horizontal="center"/>
    </xf>
    <xf numFmtId="166" fontId="5" fillId="15" borderId="28" xfId="4" applyNumberFormat="1" applyFont="1" applyFill="1" applyBorder="1"/>
    <xf numFmtId="0" fontId="42" fillId="13" borderId="36" xfId="0" applyFont="1" applyFill="1" applyBorder="1" applyAlignment="1">
      <alignment horizontal="left" indent="1"/>
    </xf>
    <xf numFmtId="166" fontId="42" fillId="13" borderId="17" xfId="1" applyNumberFormat="1" applyFont="1" applyFill="1" applyBorder="1"/>
    <xf numFmtId="0" fontId="40" fillId="15" borderId="36" xfId="0" applyFont="1" applyFill="1" applyBorder="1" applyAlignment="1">
      <alignment horizontal="left" indent="1"/>
    </xf>
    <xf numFmtId="171" fontId="40" fillId="15" borderId="0" xfId="1" applyNumberFormat="1" applyFont="1" applyFill="1" applyBorder="1"/>
    <xf numFmtId="166" fontId="40" fillId="15" borderId="17" xfId="4" applyNumberFormat="1" applyFont="1" applyFill="1" applyBorder="1"/>
    <xf numFmtId="171" fontId="5" fillId="15" borderId="0" xfId="1" applyNumberFormat="1" applyFont="1" applyFill="1" applyBorder="1"/>
    <xf numFmtId="166" fontId="5" fillId="15" borderId="17" xfId="4" applyNumberFormat="1" applyFont="1" applyFill="1" applyBorder="1"/>
    <xf numFmtId="0" fontId="17" fillId="13" borderId="36" xfId="0" applyFont="1" applyFill="1" applyBorder="1"/>
    <xf numFmtId="166" fontId="17" fillId="13" borderId="17" xfId="1" applyNumberFormat="1" applyFont="1" applyFill="1" applyBorder="1"/>
    <xf numFmtId="0" fontId="5" fillId="15" borderId="36" xfId="0" applyFont="1" applyFill="1" applyBorder="1"/>
    <xf numFmtId="166" fontId="5" fillId="14" borderId="17" xfId="0" applyNumberFormat="1" applyFont="1" applyFill="1" applyBorder="1" applyAlignment="1">
      <alignment horizontal="right"/>
    </xf>
    <xf numFmtId="0" fontId="17" fillId="13" borderId="45" xfId="0" applyFont="1" applyFill="1" applyBorder="1"/>
    <xf numFmtId="0" fontId="23" fillId="13" borderId="29" xfId="0" applyFont="1" applyFill="1" applyBorder="1"/>
    <xf numFmtId="171" fontId="23" fillId="13" borderId="11" xfId="1" applyNumberFormat="1" applyFont="1" applyFill="1" applyBorder="1"/>
    <xf numFmtId="166" fontId="23" fillId="13" borderId="30" xfId="1" applyNumberFormat="1" applyFont="1" applyFill="1" applyBorder="1"/>
    <xf numFmtId="0" fontId="6" fillId="15" borderId="19" xfId="0" applyFont="1" applyFill="1" applyBorder="1"/>
    <xf numFmtId="171" fontId="6" fillId="15" borderId="3" xfId="1" applyNumberFormat="1" applyFont="1" applyFill="1" applyBorder="1"/>
    <xf numFmtId="166" fontId="6" fillId="15" borderId="30" xfId="4" applyNumberFormat="1" applyFont="1" applyFill="1" applyBorder="1"/>
    <xf numFmtId="166" fontId="5" fillId="14" borderId="25" xfId="0" applyNumberFormat="1" applyFont="1" applyFill="1" applyBorder="1" applyAlignment="1">
      <alignment horizontal="center"/>
    </xf>
    <xf numFmtId="166" fontId="40" fillId="15" borderId="0" xfId="1" applyNumberFormat="1" applyFont="1" applyFill="1" applyBorder="1"/>
    <xf numFmtId="166" fontId="5" fillId="15" borderId="0" xfId="1" applyNumberFormat="1" applyFont="1" applyFill="1" applyBorder="1"/>
    <xf numFmtId="166" fontId="6" fillId="15" borderId="3" xfId="1" applyNumberFormat="1" applyFont="1" applyFill="1" applyBorder="1"/>
    <xf numFmtId="166" fontId="17" fillId="13" borderId="0" xfId="1" applyNumberFormat="1" applyFont="1" applyFill="1" applyBorder="1" applyAlignment="1"/>
    <xf numFmtId="166" fontId="17" fillId="12" borderId="25" xfId="0" applyNumberFormat="1" applyFont="1" applyFill="1" applyBorder="1" applyAlignment="1">
      <alignment vertical="center"/>
    </xf>
    <xf numFmtId="166" fontId="42" fillId="13" borderId="0" xfId="1" applyNumberFormat="1" applyFont="1" applyFill="1" applyBorder="1" applyAlignment="1">
      <alignment vertical="center"/>
    </xf>
    <xf numFmtId="166" fontId="17" fillId="13" borderId="0" xfId="1" applyNumberFormat="1" applyFont="1" applyFill="1" applyBorder="1" applyAlignment="1">
      <alignment vertical="center"/>
    </xf>
    <xf numFmtId="166" fontId="17" fillId="13" borderId="1" xfId="1" applyNumberFormat="1" applyFont="1" applyFill="1" applyBorder="1" applyAlignment="1">
      <alignment vertical="center"/>
    </xf>
    <xf numFmtId="166" fontId="17" fillId="13" borderId="0" xfId="1" applyNumberFormat="1" applyFont="1" applyFill="1" applyBorder="1" applyAlignment="1">
      <alignment horizontal="center" vertical="center"/>
    </xf>
    <xf numFmtId="166" fontId="23" fillId="13" borderId="11" xfId="1" applyNumberFormat="1" applyFont="1" applyFill="1" applyBorder="1" applyAlignment="1"/>
    <xf numFmtId="171" fontId="42" fillId="13" borderId="0" xfId="1" applyNumberFormat="1" applyFont="1" applyFill="1" applyBorder="1" applyAlignment="1">
      <alignment vertical="center"/>
    </xf>
    <xf numFmtId="171" fontId="17" fillId="13" borderId="0" xfId="1" applyNumberFormat="1" applyFont="1" applyFill="1" applyBorder="1" applyAlignment="1">
      <alignment vertical="center"/>
    </xf>
    <xf numFmtId="171" fontId="17" fillId="13" borderId="1" xfId="1" applyNumberFormat="1" applyFont="1" applyFill="1" applyBorder="1" applyAlignment="1">
      <alignment vertical="center"/>
    </xf>
    <xf numFmtId="0" fontId="44" fillId="16" borderId="44" xfId="0" applyFont="1" applyFill="1" applyBorder="1" applyAlignment="1">
      <alignment horizontal="left" vertical="center"/>
    </xf>
    <xf numFmtId="172" fontId="44" fillId="16" borderId="14" xfId="0" applyNumberFormat="1" applyFont="1" applyFill="1" applyBorder="1" applyAlignment="1">
      <alignment horizontal="left" vertical="center"/>
    </xf>
    <xf numFmtId="172" fontId="44" fillId="16" borderId="47" xfId="0" applyNumberFormat="1" applyFont="1" applyFill="1" applyBorder="1" applyAlignment="1">
      <alignment horizontal="left" vertical="center"/>
    </xf>
    <xf numFmtId="0" fontId="45" fillId="8" borderId="16" xfId="0" applyFont="1" applyFill="1" applyBorder="1" applyAlignment="1">
      <alignment horizontal="left" vertical="center"/>
    </xf>
    <xf numFmtId="0" fontId="17" fillId="8" borderId="25" xfId="0" applyFont="1" applyFill="1" applyBorder="1"/>
    <xf numFmtId="0" fontId="17" fillId="8" borderId="28" xfId="0" applyFont="1" applyFill="1" applyBorder="1"/>
    <xf numFmtId="0" fontId="18" fillId="8" borderId="48" xfId="0" applyFont="1" applyFill="1" applyBorder="1" applyAlignment="1">
      <alignment horizontal="left"/>
    </xf>
    <xf numFmtId="171" fontId="23" fillId="8" borderId="1" xfId="1" applyNumberFormat="1" applyFont="1" applyFill="1" applyBorder="1"/>
    <xf numFmtId="171" fontId="23" fillId="8" borderId="46" xfId="1" applyNumberFormat="1" applyFont="1" applyFill="1" applyBorder="1"/>
    <xf numFmtId="0" fontId="46" fillId="8" borderId="18" xfId="0" applyFont="1" applyFill="1" applyBorder="1" applyAlignment="1">
      <alignment horizontal="left" indent="1"/>
    </xf>
    <xf numFmtId="0" fontId="47" fillId="8" borderId="0" xfId="0" applyFont="1" applyFill="1" applyBorder="1"/>
    <xf numFmtId="171" fontId="47" fillId="8" borderId="0" xfId="1" applyNumberFormat="1" applyFont="1" applyFill="1" applyBorder="1"/>
    <xf numFmtId="171" fontId="47" fillId="8" borderId="17" xfId="1" applyNumberFormat="1" applyFont="1" applyFill="1" applyBorder="1"/>
    <xf numFmtId="0" fontId="10" fillId="8" borderId="18" xfId="0" applyFont="1" applyFill="1" applyBorder="1"/>
    <xf numFmtId="0" fontId="17" fillId="8" borderId="0" xfId="0" applyFont="1" applyFill="1" applyBorder="1"/>
    <xf numFmtId="0" fontId="17" fillId="8" borderId="17" xfId="0" applyFont="1" applyFill="1" applyBorder="1"/>
    <xf numFmtId="0" fontId="47" fillId="8" borderId="17" xfId="0" applyFont="1" applyFill="1" applyBorder="1"/>
    <xf numFmtId="0" fontId="10" fillId="8" borderId="18" xfId="0" applyFont="1" applyFill="1" applyBorder="1" applyAlignment="1">
      <alignment horizontal="left" indent="2"/>
    </xf>
    <xf numFmtId="166" fontId="23" fillId="8" borderId="0" xfId="1" applyNumberFormat="1" applyFont="1" applyFill="1" applyBorder="1"/>
    <xf numFmtId="166" fontId="23" fillId="8" borderId="17" xfId="1" applyNumberFormat="1" applyFont="1" applyFill="1" applyBorder="1"/>
    <xf numFmtId="0" fontId="10" fillId="8" borderId="18" xfId="0" applyFont="1" applyFill="1" applyBorder="1" applyAlignment="1">
      <alignment horizontal="left" indent="1"/>
    </xf>
    <xf numFmtId="165" fontId="17" fillId="8" borderId="26" xfId="0" applyNumberFormat="1" applyFont="1" applyFill="1" applyBorder="1"/>
    <xf numFmtId="165" fontId="17" fillId="8" borderId="39" xfId="0" applyNumberFormat="1" applyFont="1" applyFill="1" applyBorder="1"/>
    <xf numFmtId="0" fontId="10" fillId="8" borderId="41" xfId="0" applyFont="1" applyFill="1" applyBorder="1" applyAlignment="1">
      <alignment horizontal="left" indent="1"/>
    </xf>
    <xf numFmtId="0" fontId="17" fillId="8" borderId="11" xfId="0" applyFont="1" applyFill="1" applyBorder="1"/>
    <xf numFmtId="165" fontId="17" fillId="8" borderId="11" xfId="0" applyNumberFormat="1" applyFont="1" applyFill="1" applyBorder="1"/>
    <xf numFmtId="165" fontId="17" fillId="8" borderId="30" xfId="0" applyNumberFormat="1" applyFont="1" applyFill="1" applyBorder="1"/>
    <xf numFmtId="0" fontId="17" fillId="0" borderId="0" xfId="0" applyFont="1" applyFill="1"/>
    <xf numFmtId="0" fontId="10" fillId="8" borderId="41" xfId="0" applyFont="1" applyFill="1" applyBorder="1" applyAlignment="1">
      <alignment horizontal="left" indent="2"/>
    </xf>
    <xf numFmtId="0" fontId="17" fillId="8" borderId="30" xfId="0" applyFont="1" applyFill="1" applyBorder="1"/>
    <xf numFmtId="165" fontId="17" fillId="0" borderId="0" xfId="0" applyNumberFormat="1" applyFont="1" applyFill="1"/>
    <xf numFmtId="171" fontId="17" fillId="0" borderId="0" xfId="0" applyNumberFormat="1" applyFont="1" applyFill="1"/>
    <xf numFmtId="0" fontId="5" fillId="7" borderId="44" xfId="0" applyFont="1" applyFill="1" applyBorder="1" applyAlignment="1">
      <alignment wrapText="1"/>
    </xf>
    <xf numFmtId="172" fontId="2" fillId="7" borderId="35" xfId="0" applyNumberFormat="1" applyFont="1" applyFill="1" applyBorder="1"/>
    <xf numFmtId="0" fontId="6" fillId="7" borderId="15" xfId="0" applyNumberFormat="1" applyFont="1" applyFill="1" applyBorder="1" applyAlignment="1">
      <alignment horizontal="center" wrapText="1"/>
    </xf>
    <xf numFmtId="0" fontId="5" fillId="12" borderId="40" xfId="0" applyFont="1" applyFill="1" applyBorder="1" applyAlignment="1">
      <alignment horizontal="center" wrapText="1"/>
    </xf>
    <xf numFmtId="0" fontId="5" fillId="12" borderId="25" xfId="0" applyFont="1" applyFill="1" applyBorder="1" applyAlignment="1">
      <alignment horizontal="center" wrapText="1"/>
    </xf>
    <xf numFmtId="0" fontId="5" fillId="12" borderId="28" xfId="0" applyFont="1" applyFill="1" applyBorder="1" applyAlignment="1">
      <alignment horizontal="center" wrapText="1"/>
    </xf>
    <xf numFmtId="0" fontId="5" fillId="12" borderId="18" xfId="0" applyFont="1" applyFill="1" applyBorder="1"/>
    <xf numFmtId="166" fontId="5" fillId="12" borderId="0" xfId="1" applyNumberFormat="1" applyFont="1" applyFill="1" applyBorder="1"/>
    <xf numFmtId="166" fontId="5" fillId="12" borderId="17" xfId="1" applyNumberFormat="1" applyFont="1" applyFill="1" applyBorder="1"/>
    <xf numFmtId="0" fontId="5" fillId="12" borderId="48" xfId="0" quotePrefix="1" applyFont="1" applyFill="1" applyBorder="1" applyAlignment="1">
      <alignment horizontal="center" wrapText="1"/>
    </xf>
    <xf numFmtId="168" fontId="5" fillId="12" borderId="18" xfId="0" applyNumberFormat="1" applyFont="1" applyFill="1" applyBorder="1" applyAlignment="1">
      <alignment horizontal="left" wrapText="1"/>
    </xf>
    <xf numFmtId="166" fontId="5" fillId="12" borderId="1" xfId="1" applyNumberFormat="1" applyFont="1" applyFill="1" applyBorder="1"/>
    <xf numFmtId="4" fontId="5" fillId="12" borderId="18" xfId="0" applyNumberFormat="1" applyFont="1" applyFill="1" applyBorder="1" applyAlignment="1">
      <alignment horizontal="left" wrapText="1" indent="1"/>
    </xf>
    <xf numFmtId="4" fontId="5" fillId="12" borderId="18" xfId="0" applyNumberFormat="1" applyFont="1" applyFill="1" applyBorder="1" applyAlignment="1">
      <alignment horizontal="left" wrapText="1"/>
    </xf>
    <xf numFmtId="171" fontId="5" fillId="12" borderId="1" xfId="1" applyNumberFormat="1" applyFont="1" applyFill="1" applyBorder="1"/>
    <xf numFmtId="171" fontId="5" fillId="12" borderId="0" xfId="1" applyNumberFormat="1" applyFont="1" applyFill="1" applyBorder="1"/>
    <xf numFmtId="4" fontId="5" fillId="12" borderId="41" xfId="0" applyNumberFormat="1" applyFont="1" applyFill="1" applyBorder="1" applyAlignment="1">
      <alignment horizontal="left" wrapText="1" indent="1"/>
    </xf>
    <xf numFmtId="171" fontId="5" fillId="12" borderId="11" xfId="1" applyNumberFormat="1" applyFont="1" applyFill="1" applyBorder="1"/>
    <xf numFmtId="166" fontId="5" fillId="12" borderId="30" xfId="1" applyNumberFormat="1" applyFont="1" applyFill="1" applyBorder="1"/>
    <xf numFmtId="0" fontId="5" fillId="17" borderId="3" xfId="0" applyFont="1" applyFill="1" applyBorder="1" applyAlignment="1">
      <alignment wrapText="1"/>
    </xf>
    <xf numFmtId="17" fontId="6" fillId="17" borderId="3" xfId="0" applyNumberFormat="1" applyFont="1" applyFill="1" applyBorder="1" applyAlignment="1">
      <alignment horizontal="center" wrapText="1"/>
    </xf>
    <xf numFmtId="0" fontId="5" fillId="12" borderId="25" xfId="0" applyFont="1" applyFill="1" applyBorder="1" applyAlignment="1">
      <alignment wrapText="1"/>
    </xf>
    <xf numFmtId="171" fontId="5" fillId="12" borderId="25" xfId="1" applyNumberFormat="1" applyFont="1" applyFill="1" applyBorder="1"/>
    <xf numFmtId="166" fontId="5" fillId="12" borderId="25" xfId="1" applyNumberFormat="1" applyFont="1" applyFill="1" applyBorder="1" applyAlignment="1">
      <alignment horizontal="center"/>
    </xf>
    <xf numFmtId="0" fontId="5" fillId="12" borderId="0" xfId="0" applyFont="1" applyFill="1" applyBorder="1"/>
    <xf numFmtId="166" fontId="5" fillId="12" borderId="0" xfId="1" applyNumberFormat="1" applyFont="1" applyFill="1" applyBorder="1" applyAlignment="1">
      <alignment horizontal="center" vertical="top"/>
    </xf>
    <xf numFmtId="0" fontId="5" fillId="12" borderId="0" xfId="0" applyFont="1" applyFill="1" applyBorder="1" applyAlignment="1">
      <alignment wrapText="1"/>
    </xf>
    <xf numFmtId="166" fontId="5" fillId="12" borderId="1" xfId="1" applyNumberFormat="1" applyFont="1" applyFill="1" applyBorder="1" applyAlignment="1">
      <alignment horizontal="center"/>
    </xf>
    <xf numFmtId="0" fontId="5" fillId="12" borderId="0" xfId="0" applyFont="1" applyFill="1" applyBorder="1" applyAlignment="1">
      <alignment horizontal="left" wrapText="1" indent="1"/>
    </xf>
    <xf numFmtId="166" fontId="5" fillId="12" borderId="0" xfId="1" applyNumberFormat="1" applyFont="1" applyFill="1" applyBorder="1" applyAlignment="1">
      <alignment horizontal="center"/>
    </xf>
    <xf numFmtId="166" fontId="5" fillId="12" borderId="0" xfId="1" applyNumberFormat="1" applyFont="1" applyFill="1" applyBorder="1" applyAlignment="1"/>
    <xf numFmtId="0" fontId="5" fillId="12" borderId="11" xfId="0" applyFont="1" applyFill="1" applyBorder="1"/>
    <xf numFmtId="166" fontId="5" fillId="12" borderId="11" xfId="1" applyNumberFormat="1" applyFont="1" applyFill="1" applyBorder="1" applyAlignment="1"/>
    <xf numFmtId="174" fontId="0" fillId="0" borderId="0" xfId="0" applyNumberFormat="1" applyFill="1"/>
    <xf numFmtId="2" fontId="0" fillId="0" borderId="0" xfId="0" applyNumberFormat="1" applyFill="1"/>
    <xf numFmtId="0" fontId="5" fillId="0" borderId="0" xfId="0" applyFont="1" applyFill="1" applyBorder="1"/>
    <xf numFmtId="171" fontId="5" fillId="0" borderId="0" xfId="1" applyNumberFormat="1" applyFont="1" applyFill="1" applyBorder="1"/>
    <xf numFmtId="166" fontId="5" fillId="0" borderId="0" xfId="1" applyNumberFormat="1" applyFont="1" applyFill="1" applyBorder="1" applyAlignment="1">
      <alignment horizontal="center" vertical="top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wrapText="1" indent="1"/>
    </xf>
    <xf numFmtId="166" fontId="5" fillId="0" borderId="0" xfId="1" applyNumberFormat="1" applyFont="1" applyFill="1" applyBorder="1" applyAlignment="1">
      <alignment horizontal="center"/>
    </xf>
    <xf numFmtId="166" fontId="5" fillId="0" borderId="0" xfId="1" applyNumberFormat="1" applyFont="1" applyFill="1" applyBorder="1" applyAlignment="1"/>
    <xf numFmtId="2" fontId="0" fillId="0" borderId="0" xfId="0" applyNumberFormat="1" applyFill="1" applyBorder="1"/>
    <xf numFmtId="17" fontId="6" fillId="0" borderId="0" xfId="0" applyNumberFormat="1" applyFont="1" applyFill="1" applyBorder="1" applyAlignment="1">
      <alignment horizontal="center" wrapText="1"/>
    </xf>
    <xf numFmtId="0" fontId="5" fillId="18" borderId="2" xfId="0" applyFont="1" applyFill="1" applyBorder="1"/>
    <xf numFmtId="0" fontId="6" fillId="18" borderId="3" xfId="0" applyNumberFormat="1" applyFont="1" applyFill="1" applyBorder="1"/>
    <xf numFmtId="17" fontId="6" fillId="18" borderId="4" xfId="0" applyNumberFormat="1" applyFont="1" applyFill="1" applyBorder="1" applyAlignment="1">
      <alignment horizontal="center" wrapText="1"/>
    </xf>
    <xf numFmtId="166" fontId="5" fillId="2" borderId="0" xfId="1" applyNumberFormat="1" applyFont="1" applyFill="1" applyBorder="1" applyAlignment="1">
      <alignment horizontal="left"/>
    </xf>
    <xf numFmtId="164" fontId="0" fillId="0" borderId="25" xfId="0" applyNumberFormat="1" applyFill="1" applyBorder="1"/>
    <xf numFmtId="166" fontId="1" fillId="0" borderId="0" xfId="1" applyNumberFormat="1" applyFont="1" applyFill="1" applyBorder="1"/>
    <xf numFmtId="165" fontId="0" fillId="0" borderId="0" xfId="0" applyNumberFormat="1" applyFont="1" applyFill="1" applyBorder="1"/>
    <xf numFmtId="0" fontId="0" fillId="0" borderId="27" xfId="0" applyFill="1" applyBorder="1"/>
    <xf numFmtId="0" fontId="2" fillId="0" borderId="28" xfId="0" applyNumberFormat="1" applyFont="1" applyFill="1" applyBorder="1"/>
    <xf numFmtId="166" fontId="1" fillId="0" borderId="17" xfId="1" applyNumberFormat="1" applyFont="1" applyFill="1" applyBorder="1"/>
    <xf numFmtId="165" fontId="0" fillId="0" borderId="17" xfId="0" applyNumberFormat="1" applyFont="1" applyFill="1" applyBorder="1"/>
    <xf numFmtId="166" fontId="1" fillId="0" borderId="11" xfId="1" applyNumberFormat="1" applyFont="1" applyFill="1" applyBorder="1"/>
    <xf numFmtId="166" fontId="1" fillId="0" borderId="30" xfId="1" applyNumberFormat="1" applyFont="1" applyFill="1" applyBorder="1"/>
    <xf numFmtId="0" fontId="0" fillId="0" borderId="29" xfId="0" applyFill="1" applyBorder="1"/>
    <xf numFmtId="0" fontId="2" fillId="0" borderId="11" xfId="0" applyFont="1" applyFill="1" applyBorder="1" applyAlignment="1">
      <alignment horizontal="right"/>
    </xf>
    <xf numFmtId="0" fontId="2" fillId="0" borderId="30" xfId="0" applyFont="1" applyFill="1" applyBorder="1" applyAlignment="1">
      <alignment horizontal="right"/>
    </xf>
    <xf numFmtId="0" fontId="18" fillId="0" borderId="50" xfId="0" applyFont="1" applyFill="1" applyBorder="1" applyAlignment="1">
      <alignment horizontal="left"/>
    </xf>
    <xf numFmtId="0" fontId="10" fillId="0" borderId="51" xfId="0" applyFont="1" applyFill="1" applyBorder="1" applyAlignment="1">
      <alignment horizontal="left"/>
    </xf>
    <xf numFmtId="0" fontId="18" fillId="0" borderId="49" xfId="0" applyFont="1" applyFill="1" applyBorder="1" applyAlignment="1">
      <alignment horizontal="left"/>
    </xf>
    <xf numFmtId="0" fontId="2" fillId="8" borderId="27" xfId="0" applyFont="1" applyFill="1" applyBorder="1"/>
    <xf numFmtId="165" fontId="0" fillId="0" borderId="0" xfId="0" applyNumberFormat="1" applyFill="1"/>
    <xf numFmtId="0" fontId="0" fillId="19" borderId="36" xfId="0" applyFill="1" applyBorder="1"/>
    <xf numFmtId="165" fontId="0" fillId="19" borderId="0" xfId="0" applyNumberFormat="1" applyFill="1" applyBorder="1"/>
    <xf numFmtId="165" fontId="0" fillId="19" borderId="17" xfId="0" applyNumberFormat="1" applyFill="1" applyBorder="1"/>
    <xf numFmtId="2" fontId="0" fillId="0" borderId="0" xfId="0" applyNumberFormat="1"/>
    <xf numFmtId="0" fontId="18" fillId="20" borderId="36" xfId="0" applyFont="1" applyFill="1" applyBorder="1" applyAlignment="1">
      <alignment horizontal="left"/>
    </xf>
    <xf numFmtId="0" fontId="0" fillId="8" borderId="36" xfId="0" applyFill="1" applyBorder="1"/>
    <xf numFmtId="0" fontId="0" fillId="21" borderId="36" xfId="0" applyFill="1" applyBorder="1"/>
    <xf numFmtId="165" fontId="0" fillId="21" borderId="0" xfId="0" applyNumberFormat="1" applyFont="1" applyFill="1" applyBorder="1"/>
    <xf numFmtId="165" fontId="0" fillId="21" borderId="17" xfId="0" applyNumberFormat="1" applyFont="1" applyFill="1" applyBorder="1"/>
    <xf numFmtId="0" fontId="0" fillId="21" borderId="29" xfId="0" applyFill="1" applyBorder="1"/>
    <xf numFmtId="0" fontId="0" fillId="21" borderId="11" xfId="0" applyFill="1" applyBorder="1"/>
    <xf numFmtId="0" fontId="0" fillId="21" borderId="30" xfId="0" applyFill="1" applyBorder="1"/>
    <xf numFmtId="0" fontId="2" fillId="8" borderId="0" xfId="0" applyFont="1" applyFill="1"/>
    <xf numFmtId="0" fontId="9" fillId="0" borderId="50" xfId="0" applyFont="1" applyFill="1" applyBorder="1"/>
    <xf numFmtId="172" fontId="9" fillId="0" borderId="51" xfId="0" applyNumberFormat="1" applyFont="1" applyFill="1" applyBorder="1" applyAlignment="1">
      <alignment horizontal="center"/>
    </xf>
    <xf numFmtId="0" fontId="2" fillId="8" borderId="17" xfId="0" applyNumberFormat="1" applyFont="1" applyFill="1" applyBorder="1"/>
    <xf numFmtId="0" fontId="2" fillId="8" borderId="0" xfId="0" applyFont="1" applyFill="1" applyBorder="1" applyAlignment="1">
      <alignment horizontal="right"/>
    </xf>
    <xf numFmtId="0" fontId="2" fillId="8" borderId="17" xfId="0" applyFont="1" applyFill="1" applyBorder="1" applyAlignment="1">
      <alignment horizontal="right"/>
    </xf>
    <xf numFmtId="0" fontId="2" fillId="8" borderId="45" xfId="0" applyFont="1" applyFill="1" applyBorder="1"/>
    <xf numFmtId="0" fontId="2" fillId="8" borderId="1" xfId="0" applyFont="1" applyFill="1" applyBorder="1" applyAlignment="1">
      <alignment horizontal="right"/>
    </xf>
    <xf numFmtId="0" fontId="2" fillId="8" borderId="46" xfId="0" applyFont="1" applyFill="1" applyBorder="1" applyAlignment="1">
      <alignment horizontal="right"/>
    </xf>
    <xf numFmtId="0" fontId="9" fillId="0" borderId="0" xfId="0" applyFont="1" applyFill="1" applyBorder="1"/>
    <xf numFmtId="172" fontId="9" fillId="0" borderId="0" xfId="0" applyNumberFormat="1" applyFont="1" applyFill="1" applyBorder="1" applyAlignment="1">
      <alignment horizontal="center"/>
    </xf>
    <xf numFmtId="0" fontId="0" fillId="8" borderId="27" xfId="0" applyFill="1" applyBorder="1"/>
    <xf numFmtId="0" fontId="18" fillId="20" borderId="29" xfId="0" applyFont="1" applyFill="1" applyBorder="1"/>
    <xf numFmtId="2" fontId="0" fillId="20" borderId="0" xfId="0" applyNumberFormat="1" applyFont="1" applyFill="1" applyBorder="1"/>
    <xf numFmtId="2" fontId="0" fillId="20" borderId="17" xfId="0" applyNumberFormat="1" applyFont="1" applyFill="1" applyBorder="1"/>
    <xf numFmtId="2" fontId="0" fillId="20" borderId="11" xfId="0" applyNumberFormat="1" applyFont="1" applyFill="1" applyBorder="1"/>
    <xf numFmtId="2" fontId="0" fillId="20" borderId="30" xfId="0" applyNumberFormat="1" applyFont="1" applyFill="1" applyBorder="1"/>
    <xf numFmtId="0" fontId="2" fillId="8" borderId="28" xfId="0" applyNumberFormat="1" applyFont="1" applyFill="1" applyBorder="1"/>
    <xf numFmtId="166" fontId="34" fillId="0" borderId="0" xfId="8" applyNumberFormat="1" applyFont="1" applyFill="1" applyBorder="1" applyAlignment="1">
      <alignment horizontal="right"/>
    </xf>
    <xf numFmtId="0" fontId="39" fillId="0" borderId="0" xfId="10" applyFont="1" applyFill="1"/>
    <xf numFmtId="0" fontId="43" fillId="0" borderId="0" xfId="0" applyFont="1"/>
    <xf numFmtId="0" fontId="2" fillId="0" borderId="0" xfId="0" applyFont="1" applyFill="1" applyAlignment="1"/>
    <xf numFmtId="0" fontId="7" fillId="0" borderId="0" xfId="0" applyFont="1"/>
    <xf numFmtId="0" fontId="17" fillId="0" borderId="0" xfId="0" applyFont="1" applyAlignment="1">
      <alignment vertical="center"/>
    </xf>
    <xf numFmtId="0" fontId="18" fillId="0" borderId="0" xfId="0" applyFont="1" applyFill="1" applyBorder="1"/>
    <xf numFmtId="2" fontId="0" fillId="0" borderId="0" xfId="0" applyNumberFormat="1" applyFont="1" applyFill="1" applyBorder="1"/>
    <xf numFmtId="0" fontId="16" fillId="0" borderId="0" xfId="0" applyFont="1"/>
    <xf numFmtId="0" fontId="28" fillId="0" borderId="0" xfId="0" applyFont="1"/>
    <xf numFmtId="0" fontId="16" fillId="0" borderId="0" xfId="0" applyFont="1" applyAlignment="1">
      <alignment horizontal="left" vertical="top"/>
    </xf>
    <xf numFmtId="0" fontId="2" fillId="8" borderId="36" xfId="0" applyFont="1" applyFill="1" applyBorder="1"/>
    <xf numFmtId="0" fontId="18" fillId="20" borderId="29" xfId="0" applyFont="1" applyFill="1" applyBorder="1" applyAlignment="1">
      <alignment wrapText="1"/>
    </xf>
    <xf numFmtId="3" fontId="5" fillId="0" borderId="26" xfId="5" applyNumberFormat="1" applyFont="1" applyBorder="1"/>
    <xf numFmtId="3" fontId="5" fillId="0" borderId="0" xfId="5" applyNumberFormat="1" applyFont="1"/>
    <xf numFmtId="3" fontId="5" fillId="0" borderId="1" xfId="5" applyNumberFormat="1" applyFont="1" applyBorder="1"/>
    <xf numFmtId="3" fontId="6" fillId="0" borderId="0" xfId="5" applyNumberFormat="1" applyFont="1" applyBorder="1"/>
    <xf numFmtId="0" fontId="6" fillId="3" borderId="3" xfId="0" applyFont="1" applyFill="1" applyBorder="1" applyAlignment="1">
      <alignment wrapText="1"/>
    </xf>
    <xf numFmtId="0" fontId="6" fillId="3" borderId="3" xfId="0" applyFont="1" applyFill="1" applyBorder="1" applyAlignment="1">
      <alignment horizontal="center" vertical="top" wrapText="1"/>
    </xf>
    <xf numFmtId="0" fontId="5" fillId="12" borderId="0" xfId="0" applyFont="1" applyFill="1"/>
    <xf numFmtId="0" fontId="5" fillId="12" borderId="0" xfId="0" applyFont="1" applyFill="1" applyBorder="1" applyAlignment="1">
      <alignment horizontal="centerContinuous"/>
    </xf>
    <xf numFmtId="0" fontId="6" fillId="12" borderId="0" xfId="0" applyFont="1" applyFill="1"/>
    <xf numFmtId="165" fontId="5" fillId="12" borderId="0" xfId="0" applyNumberFormat="1" applyFont="1" applyFill="1"/>
    <xf numFmtId="169" fontId="5" fillId="12" borderId="0" xfId="0" applyNumberFormat="1" applyFont="1" applyFill="1"/>
    <xf numFmtId="0" fontId="6" fillId="12" borderId="0" xfId="0" applyFont="1" applyFill="1" applyAlignment="1">
      <alignment horizontal="left" indent="1"/>
    </xf>
    <xf numFmtId="165" fontId="5" fillId="12" borderId="8" xfId="0" applyNumberFormat="1" applyFont="1" applyFill="1" applyBorder="1"/>
    <xf numFmtId="0" fontId="5" fillId="12" borderId="11" xfId="0" applyFont="1" applyFill="1" applyBorder="1" applyAlignment="1">
      <alignment horizontal="left" indent="2"/>
    </xf>
    <xf numFmtId="165" fontId="5" fillId="12" borderId="11" xfId="0" applyNumberFormat="1" applyFont="1" applyFill="1" applyBorder="1"/>
    <xf numFmtId="0" fontId="2" fillId="0" borderId="29" xfId="0" applyFont="1" applyFill="1" applyBorder="1"/>
    <xf numFmtId="0" fontId="6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Continuous"/>
    </xf>
    <xf numFmtId="169" fontId="5" fillId="0" borderId="0" xfId="0" applyNumberFormat="1" applyFont="1" applyFill="1"/>
    <xf numFmtId="165" fontId="5" fillId="0" borderId="0" xfId="0" applyNumberFormat="1" applyFont="1" applyFill="1" applyBorder="1"/>
    <xf numFmtId="0" fontId="16" fillId="0" borderId="0" xfId="0" applyFont="1" applyFill="1" applyAlignment="1">
      <alignment horizontal="left" vertical="top"/>
    </xf>
    <xf numFmtId="17" fontId="2" fillId="0" borderId="0" xfId="0" applyNumberFormat="1" applyFont="1" applyFill="1"/>
    <xf numFmtId="165" fontId="0" fillId="0" borderId="11" xfId="0" applyNumberFormat="1" applyFill="1" applyBorder="1"/>
    <xf numFmtId="165" fontId="0" fillId="0" borderId="30" xfId="0" applyNumberFormat="1" applyFill="1" applyBorder="1"/>
    <xf numFmtId="0" fontId="43" fillId="0" borderId="0" xfId="0" applyFont="1" applyFill="1"/>
    <xf numFmtId="0" fontId="2" fillId="0" borderId="0" xfId="0" applyFont="1" applyFill="1"/>
    <xf numFmtId="0" fontId="16" fillId="0" borderId="0" xfId="0" applyFont="1" applyAlignment="1">
      <alignment horizontal="left" vertical="center"/>
    </xf>
    <xf numFmtId="0" fontId="23" fillId="0" borderId="0" xfId="0" applyFont="1" applyAlignment="1">
      <alignment horizontal="left" vertical="top"/>
    </xf>
    <xf numFmtId="0" fontId="18" fillId="0" borderId="26" xfId="5" applyFont="1" applyBorder="1" applyAlignment="1">
      <alignment horizontal="center" vertical="center"/>
    </xf>
    <xf numFmtId="171" fontId="0" fillId="0" borderId="0" xfId="1" applyNumberFormat="1" applyFont="1" applyAlignment="1">
      <alignment horizontal="left"/>
    </xf>
    <xf numFmtId="170" fontId="0" fillId="0" borderId="0" xfId="4" applyNumberFormat="1" applyFont="1"/>
    <xf numFmtId="171" fontId="0" fillId="21" borderId="0" xfId="1" applyNumberFormat="1" applyFont="1" applyFill="1" applyBorder="1"/>
    <xf numFmtId="171" fontId="0" fillId="21" borderId="17" xfId="1" applyNumberFormat="1" applyFont="1" applyFill="1" applyBorder="1"/>
    <xf numFmtId="49" fontId="6" fillId="5" borderId="3" xfId="5" applyNumberFormat="1" applyFont="1" applyFill="1" applyBorder="1" applyAlignment="1">
      <alignment horizontal="right"/>
    </xf>
    <xf numFmtId="173" fontId="6" fillId="3" borderId="3" xfId="0" applyNumberFormat="1" applyFont="1" applyFill="1" applyBorder="1" applyAlignment="1">
      <alignment horizontal="center" wrapText="1"/>
    </xf>
    <xf numFmtId="49" fontId="6" fillId="3" borderId="11" xfId="0" applyNumberFormat="1" applyFont="1" applyFill="1" applyBorder="1" applyAlignment="1">
      <alignment horizontal="center"/>
    </xf>
    <xf numFmtId="49" fontId="6" fillId="11" borderId="11" xfId="0" applyNumberFormat="1" applyFont="1" applyFill="1" applyBorder="1" applyAlignment="1">
      <alignment horizontal="center"/>
    </xf>
    <xf numFmtId="166" fontId="5" fillId="0" borderId="30" xfId="0" applyNumberFormat="1" applyFont="1" applyBorder="1"/>
    <xf numFmtId="165" fontId="5" fillId="0" borderId="34" xfId="0" applyNumberFormat="1" applyFont="1" applyBorder="1"/>
    <xf numFmtId="166" fontId="5" fillId="0" borderId="52" xfId="0" applyNumberFormat="1" applyFont="1" applyBorder="1"/>
    <xf numFmtId="0" fontId="4" fillId="0" borderId="0" xfId="3" applyFill="1" applyAlignment="1">
      <alignment horizontal="left" vertical="center"/>
    </xf>
    <xf numFmtId="0" fontId="10" fillId="3" borderId="14" xfId="3" applyFont="1" applyFill="1" applyBorder="1" applyAlignment="1">
      <alignment horizontal="center" wrapText="1"/>
    </xf>
    <xf numFmtId="0" fontId="10" fillId="3" borderId="15" xfId="3" applyFont="1" applyFill="1" applyBorder="1" applyAlignment="1">
      <alignment horizontal="center" wrapText="1"/>
    </xf>
    <xf numFmtId="17" fontId="6" fillId="2" borderId="6" xfId="0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25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" fillId="8" borderId="25" xfId="0" applyNumberFormat="1" applyFont="1" applyFill="1" applyBorder="1" applyAlignment="1">
      <alignment horizontal="center"/>
    </xf>
    <xf numFmtId="0" fontId="9" fillId="0" borderId="0" xfId="5" applyFont="1" applyAlignment="1">
      <alignment horizontal="center"/>
    </xf>
    <xf numFmtId="0" fontId="18" fillId="0" borderId="26" xfId="5" applyFont="1" applyBorder="1" applyAlignment="1">
      <alignment horizontal="center" vertical="center"/>
    </xf>
    <xf numFmtId="0" fontId="18" fillId="0" borderId="0" xfId="5" applyFont="1" applyAlignment="1">
      <alignment horizontal="center" vertical="center"/>
    </xf>
    <xf numFmtId="0" fontId="18" fillId="0" borderId="1" xfId="5" applyFont="1" applyBorder="1" applyAlignment="1">
      <alignment horizontal="center" vertical="center"/>
    </xf>
    <xf numFmtId="0" fontId="6" fillId="6" borderId="1" xfId="5" applyFont="1" applyFill="1" applyBorder="1" applyAlignment="1">
      <alignment horizontal="center"/>
    </xf>
    <xf numFmtId="0" fontId="5" fillId="12" borderId="6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left" wrapText="1"/>
    </xf>
    <xf numFmtId="0" fontId="6" fillId="3" borderId="28" xfId="0" applyFont="1" applyFill="1" applyBorder="1" applyAlignment="1">
      <alignment horizontal="center" wrapText="1"/>
    </xf>
    <xf numFmtId="0" fontId="6" fillId="3" borderId="30" xfId="0" applyFont="1" applyFill="1" applyBorder="1" applyAlignment="1">
      <alignment horizontal="center" wrapText="1"/>
    </xf>
    <xf numFmtId="0" fontId="6" fillId="3" borderId="6" xfId="0" applyFont="1" applyFill="1" applyBorder="1" applyAlignment="1">
      <alignment horizontal="center" wrapText="1"/>
    </xf>
    <xf numFmtId="0" fontId="2" fillId="11" borderId="28" xfId="0" applyFont="1" applyFill="1" applyBorder="1" applyAlignment="1">
      <alignment horizontal="center" wrapText="1"/>
    </xf>
    <xf numFmtId="0" fontId="2" fillId="11" borderId="30" xfId="0" applyFont="1" applyFill="1" applyBorder="1" applyAlignment="1">
      <alignment horizontal="center" wrapText="1"/>
    </xf>
    <xf numFmtId="0" fontId="6" fillId="11" borderId="6" xfId="0" applyFont="1" applyFill="1" applyBorder="1" applyAlignment="1">
      <alignment horizontal="center" wrapText="1"/>
    </xf>
    <xf numFmtId="0" fontId="6" fillId="4" borderId="25" xfId="0" applyFont="1" applyFill="1" applyBorder="1" applyAlignment="1">
      <alignment horizontal="center" vertical="center"/>
    </xf>
    <xf numFmtId="0" fontId="16" fillId="0" borderId="0" xfId="0" applyFont="1" applyBorder="1" applyAlignment="1">
      <alignment wrapText="1"/>
    </xf>
    <xf numFmtId="0" fontId="17" fillId="0" borderId="36" xfId="0" applyFont="1" applyBorder="1" applyAlignment="1">
      <alignment horizontal="center" vertical="center"/>
    </xf>
  </cellXfs>
  <cellStyles count="11">
    <cellStyle name="Comma" xfId="1" builtinId="3"/>
    <cellStyle name="Comma 2" xfId="8" xr:uid="{F8BEB37A-AB78-47D2-9627-1D9B93AA7D4A}"/>
    <cellStyle name="Normal" xfId="0" builtinId="0"/>
    <cellStyle name="Normal 2" xfId="5" xr:uid="{797B2BF8-EF8A-4775-B8C6-3584C0DAA177}"/>
    <cellStyle name="Normal 3" xfId="6" xr:uid="{EC79FF0C-DC66-4943-97A5-72E44430A006}"/>
    <cellStyle name="Normal 4" xfId="10" xr:uid="{B4F6EA93-DC4B-4214-A8E8-76613669AA31}"/>
    <cellStyle name="Normal 5" xfId="3" xr:uid="{79396429-6F67-495C-9422-63AD40D7E919}"/>
    <cellStyle name="Normal 6" xfId="2" xr:uid="{7AAA7A5A-73A3-40F2-88E2-62F38885C7A5}"/>
    <cellStyle name="Percent" xfId="4" builtinId="5"/>
    <cellStyle name="Percent 2" xfId="7" xr:uid="{48DB5F68-2354-468C-89F6-62CB9F625643}"/>
    <cellStyle name="Percent 3" xfId="9" xr:uid="{24DDBA9E-46DF-4076-BD62-A502F1EBD828}"/>
  </cellStyles>
  <dxfs count="0"/>
  <tableStyles count="0" defaultTableStyle="TableStyleMedium2" defaultPivotStyle="PivotStyleLight16"/>
  <colors>
    <mruColors>
      <color rgb="FFB3A2C7"/>
      <color rgb="FF953735"/>
      <color rgb="FFD6B31D"/>
      <color rgb="FFEEB0B0"/>
      <color rgb="FFE89090"/>
      <color rgb="FF98B954"/>
      <color rgb="FFCC3300"/>
      <color rgb="FF8238BA"/>
      <color rgb="FF948A54"/>
      <color rgb="FFFAC09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63" Type="http://schemas.openxmlformats.org/officeDocument/2006/relationships/externalLink" Target="externalLinks/externalLink15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externalLink" Target="externalLinks/externalLink10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8.xml"/><Relationship Id="rId64" Type="http://schemas.openxmlformats.org/officeDocument/2006/relationships/externalLink" Target="externalLinks/externalLink1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1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62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60" Type="http://schemas.openxmlformats.org/officeDocument/2006/relationships/externalLink" Target="externalLinks/externalLink12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91907261592302"/>
          <c:y val="0.16289552347623212"/>
          <c:w val="0.84819203849518809"/>
          <c:h val="0.72112459900845727"/>
        </c:manualLayout>
      </c:layout>
      <c:lineChart>
        <c:grouping val="standard"/>
        <c:varyColors val="0"/>
        <c:ser>
          <c:idx val="0"/>
          <c:order val="0"/>
          <c:tx>
            <c:strRef>
              <c:f>'Figure 1'!$C$2</c:f>
              <c:strCache>
                <c:ptCount val="1"/>
                <c:pt idx="0">
                  <c:v>Energy Price Index</c:v>
                </c:pt>
              </c:strCache>
            </c:strRef>
          </c:tx>
          <c:spPr>
            <a:ln w="38100">
              <a:solidFill>
                <a:srgbClr val="4A80BB"/>
              </a:solidFill>
            </a:ln>
          </c:spPr>
          <c:marker>
            <c:symbol val="diamond"/>
            <c:size val="7"/>
            <c:spPr>
              <a:solidFill>
                <a:srgbClr val="4A80BB"/>
              </a:solidFill>
            </c:spPr>
          </c:marker>
          <c:dLbls>
            <c:dLbl>
              <c:idx val="0"/>
              <c:layout>
                <c:manualLayout>
                  <c:x val="-7.3599428213415724E-2"/>
                  <c:y val="4.5430251202565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53-4FBF-AAE5-03B75C42688C}"/>
                </c:ext>
              </c:extLst>
            </c:dLbl>
            <c:dLbl>
              <c:idx val="1"/>
              <c:layout>
                <c:manualLayout>
                  <c:x val="-5.8264063617382719E-2"/>
                  <c:y val="4.3638117591216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53-4FBF-AAE5-03B75C42688C}"/>
                </c:ext>
              </c:extLst>
            </c:dLbl>
            <c:dLbl>
              <c:idx val="2"/>
              <c:layout>
                <c:manualLayout>
                  <c:x val="-5.6979003981145311E-2"/>
                  <c:y val="8.8605222359865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8406165857985978E-2"/>
                      <c:h val="0.1115824670927741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C053-4FBF-AAE5-03B75C42688C}"/>
                </c:ext>
              </c:extLst>
            </c:dLbl>
            <c:dLbl>
              <c:idx val="3"/>
              <c:layout>
                <c:manualLayout>
                  <c:x val="-5.0679368666520702E-2"/>
                  <c:y val="7.3297081249894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3-4FBF-AAE5-03B75C42688C}"/>
                </c:ext>
              </c:extLst>
            </c:dLbl>
            <c:dLbl>
              <c:idx val="4"/>
              <c:layout>
                <c:manualLayout>
                  <c:x val="-5.0597212267447907E-2"/>
                  <c:y val="3.957599071915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3-4FBF-AAE5-03B75C42688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1'!$B$3:$B$7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'Figure 1'!$C$3:$C$7</c:f>
              <c:numCache>
                <c:formatCode>0.00</c:formatCode>
                <c:ptCount val="5"/>
                <c:pt idx="0">
                  <c:v>77.009915441963344</c:v>
                </c:pt>
                <c:pt idx="1">
                  <c:v>140.45217305659665</c:v>
                </c:pt>
                <c:pt idx="2">
                  <c:v>111.09693368362667</c:v>
                </c:pt>
                <c:pt idx="3">
                  <c:v>102.54492999938999</c:v>
                </c:pt>
                <c:pt idx="4">
                  <c:v>99.248597252289997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53-4FBF-AAE5-03B75C42688C}"/>
            </c:ext>
          </c:extLst>
        </c:ser>
        <c:ser>
          <c:idx val="1"/>
          <c:order val="1"/>
          <c:tx>
            <c:strRef>
              <c:f>'Figure 1'!$D$2</c:f>
              <c:strCache>
                <c:ptCount val="1"/>
                <c:pt idx="0">
                  <c:v>Food Price Index</c:v>
                </c:pt>
              </c:strCache>
            </c:strRef>
          </c:tx>
          <c:spPr>
            <a:ln w="38100">
              <a:solidFill>
                <a:srgbClr val="BE4B48"/>
              </a:solidFill>
            </a:ln>
          </c:spPr>
          <c:marker>
            <c:symbol val="square"/>
            <c:size val="7"/>
            <c:spPr>
              <a:solidFill>
                <a:srgbClr val="BE4B48"/>
              </a:solidFill>
              <a:ln>
                <a:solidFill>
                  <a:srgbClr val="BE4B48"/>
                </a:solidFill>
              </a:ln>
            </c:spPr>
          </c:marker>
          <c:dLbls>
            <c:dLbl>
              <c:idx val="0"/>
              <c:layout>
                <c:manualLayout>
                  <c:x val="-5.5486220472440943E-2"/>
                  <c:y val="-4.166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53-4FBF-AAE5-03B75C42688C}"/>
                </c:ext>
              </c:extLst>
            </c:dLbl>
            <c:dLbl>
              <c:idx val="1"/>
              <c:layout>
                <c:manualLayout>
                  <c:x val="-5.2708442694663168E-2"/>
                  <c:y val="-6.481481481481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53-4FBF-AAE5-03B75C42688C}"/>
                </c:ext>
              </c:extLst>
            </c:dLbl>
            <c:dLbl>
              <c:idx val="2"/>
              <c:layout>
                <c:manualLayout>
                  <c:x val="-6.10417760279965E-2"/>
                  <c:y val="-5.55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53-4FBF-AAE5-03B75C42688C}"/>
                </c:ext>
              </c:extLst>
            </c:dLbl>
            <c:dLbl>
              <c:idx val="3"/>
              <c:layout>
                <c:manualLayout>
                  <c:x val="-6.9375109361329942E-2"/>
                  <c:y val="-5.5555555555555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53-4FBF-AAE5-03B75C42688C}"/>
                </c:ext>
              </c:extLst>
            </c:dLbl>
            <c:dLbl>
              <c:idx val="4"/>
              <c:layout>
                <c:manualLayout>
                  <c:x val="-6.9375109361329831E-2"/>
                  <c:y val="-5.0925925925925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53-4FBF-AAE5-03B75C42688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1'!$B$3:$B$7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'Figure 1'!$D$3:$D$7</c:f>
              <c:numCache>
                <c:formatCode>0.00</c:formatCode>
                <c:ptCount val="5"/>
                <c:pt idx="0">
                  <c:v>115.65630275484334</c:v>
                </c:pt>
                <c:pt idx="1">
                  <c:v>139.08630037768333</c:v>
                </c:pt>
                <c:pt idx="2">
                  <c:v>129.53999333168335</c:v>
                </c:pt>
                <c:pt idx="3">
                  <c:v>117.27732095105</c:v>
                </c:pt>
                <c:pt idx="4">
                  <c:v>113.02642288662001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53-4FBF-AAE5-03B75C426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950176"/>
        <c:axId val="223954096"/>
      </c:lineChart>
      <c:catAx>
        <c:axId val="2239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23954096"/>
        <c:crosses val="autoZero"/>
        <c:auto val="1"/>
        <c:lblAlgn val="ctr"/>
        <c:lblOffset val="100"/>
        <c:noMultiLvlLbl val="0"/>
      </c:catAx>
      <c:valAx>
        <c:axId val="223954096"/>
        <c:scaling>
          <c:orientation val="minMax"/>
          <c:min val="40"/>
        </c:scaling>
        <c:delete val="0"/>
        <c:axPos val="l"/>
        <c:majorGridlines>
          <c:spPr>
            <a:ln>
              <a:noFill/>
            </a:ln>
          </c:spPr>
        </c:majorGridlines>
        <c:numFmt formatCode="0.00" sourceLinked="1"/>
        <c:majorTickMark val="out"/>
        <c:minorTickMark val="none"/>
        <c:tickLblPos val="nextTo"/>
        <c:crossAx val="223950176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legend>
      <c:legendPos val="t"/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14433668641905"/>
          <c:y val="4.0827217673887653E-2"/>
          <c:w val="0.85890485564304464"/>
          <c:h val="0.54905442156434825"/>
        </c:manualLayout>
      </c:layout>
      <c:barChart>
        <c:barDir val="col"/>
        <c:grouping val="stacked"/>
        <c:varyColors val="0"/>
        <c:ser>
          <c:idx val="0"/>
          <c:order val="0"/>
          <c:tx>
            <c:v>KYD M2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'[13]MS report'!$O$1:$W$2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'Figure 9'!$B$4:$J$4</c:f>
              <c:numCache>
                <c:formatCode>_(* #,##0.0_);_(* \(#,##0.0\);_(* "-"??_);_(@_)</c:formatCode>
                <c:ptCount val="9"/>
                <c:pt idx="0">
                  <c:v>2620.0360470666665</c:v>
                </c:pt>
                <c:pt idx="1">
                  <c:v>2491.2188165916668</c:v>
                </c:pt>
                <c:pt idx="2">
                  <c:v>2400.8722309249997</c:v>
                </c:pt>
                <c:pt idx="3">
                  <c:v>2631.0556202916669</c:v>
                </c:pt>
                <c:pt idx="4">
                  <c:v>2605.780954975</c:v>
                </c:pt>
                <c:pt idx="5">
                  <c:v>2491.2188165916668</c:v>
                </c:pt>
                <c:pt idx="6">
                  <c:v>2400.8722309249997</c:v>
                </c:pt>
                <c:pt idx="7">
                  <c:v>2631.0556202916669</c:v>
                </c:pt>
                <c:pt idx="8">
                  <c:v>2605.780954975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6-40D9-982A-F647A1F276A4}"/>
            </c:ext>
          </c:extLst>
        </c:ser>
        <c:ser>
          <c:idx val="1"/>
          <c:order val="1"/>
          <c:tx>
            <c:v>Foreign Currency M2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'[13]MS report'!$O$1:$W$2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'Figure 9'!$B$5:$J$5</c:f>
              <c:numCache>
                <c:formatCode>_(* #,##0.0_);_(* \(#,##0.0\);_(* "-"??_);_(@_)</c:formatCode>
                <c:ptCount val="9"/>
                <c:pt idx="0">
                  <c:v>5689.2554335416671</c:v>
                </c:pt>
                <c:pt idx="1">
                  <c:v>6034.7339164416671</c:v>
                </c:pt>
                <c:pt idx="2">
                  <c:v>5827.1795818666669</c:v>
                </c:pt>
                <c:pt idx="3">
                  <c:v>5843.3880143999995</c:v>
                </c:pt>
                <c:pt idx="4">
                  <c:v>5906.2173051916661</c:v>
                </c:pt>
                <c:pt idx="5">
                  <c:v>6034.7339164416671</c:v>
                </c:pt>
                <c:pt idx="6">
                  <c:v>5827.1795818666669</c:v>
                </c:pt>
                <c:pt idx="7">
                  <c:v>5843.3880143999995</c:v>
                </c:pt>
                <c:pt idx="8">
                  <c:v>5906.2173051916661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16-40D9-982A-F647A1F27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57989248"/>
        <c:axId val="657992776"/>
      </c:barChart>
      <c:lineChart>
        <c:grouping val="stacked"/>
        <c:varyColors val="0"/>
        <c:ser>
          <c:idx val="2"/>
          <c:order val="2"/>
          <c:tx>
            <c:v>Money Supply (M2)</c:v>
          </c:tx>
          <c:spPr>
            <a:ln w="22225" cap="rnd">
              <a:solidFill>
                <a:sysClr val="windowText" lastClr="000000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5967078189300426E-2"/>
                  <c:y val="-6.1302681992337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16-40D9-982A-F647A1F276A4}"/>
                </c:ext>
              </c:extLst>
            </c:dLbl>
            <c:dLbl>
              <c:idx val="1"/>
              <c:layout>
                <c:manualLayout>
                  <c:x val="-5.596707818930044E-2"/>
                  <c:y val="-6.1302681992337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16-40D9-982A-F647A1F276A4}"/>
                </c:ext>
              </c:extLst>
            </c:dLbl>
            <c:dLbl>
              <c:idx val="2"/>
              <c:layout>
                <c:manualLayout>
                  <c:x val="-5.9259259259259262E-2"/>
                  <c:y val="-6.1302681992337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16-40D9-982A-F647A1F276A4}"/>
                </c:ext>
              </c:extLst>
            </c:dLbl>
            <c:dLbl>
              <c:idx val="3"/>
              <c:layout>
                <c:manualLayout>
                  <c:x val="-5.5967078189300475E-2"/>
                  <c:y val="-5.108556832694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16-40D9-982A-F647A1F276A4}"/>
                </c:ext>
              </c:extLst>
            </c:dLbl>
            <c:dLbl>
              <c:idx val="4"/>
              <c:layout>
                <c:manualLayout>
                  <c:x val="-5.9259259259259317E-2"/>
                  <c:y val="-5.6194125159642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16-40D9-982A-F647A1F276A4}"/>
                </c:ext>
              </c:extLst>
            </c:dLbl>
            <c:dLbl>
              <c:idx val="5"/>
              <c:layout>
                <c:manualLayout>
                  <c:x val="-6.2551440329218111E-2"/>
                  <c:y val="-6.13026819923371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16-40D9-982A-F647A1F276A4}"/>
                </c:ext>
              </c:extLst>
            </c:dLbl>
            <c:dLbl>
              <c:idx val="6"/>
              <c:layout>
                <c:manualLayout>
                  <c:x val="-5.9259259259259262E-2"/>
                  <c:y val="-6.1302681992337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16-40D9-982A-F647A1F276A4}"/>
                </c:ext>
              </c:extLst>
            </c:dLbl>
            <c:dLbl>
              <c:idx val="7"/>
              <c:layout>
                <c:manualLayout>
                  <c:x val="-5.9259259259259262E-2"/>
                  <c:y val="-6.1302681992337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16-40D9-982A-F647A1F276A4}"/>
                </c:ext>
              </c:extLst>
            </c:dLbl>
            <c:dLbl>
              <c:idx val="8"/>
              <c:layout>
                <c:manualLayout>
                  <c:x val="-1.9753086419753207E-2"/>
                  <c:y val="-6.1302681992337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16-40D9-982A-F647A1F276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'Figure 9'!$B$3:$J$3</c:f>
              <c:numCache>
                <c:formatCode>_(* #,##0.0_);_(* \(#,##0.0\);_(* "-"??_);_(@_)</c:formatCode>
                <c:ptCount val="9"/>
                <c:pt idx="0">
                  <c:v>8309.2914806083336</c:v>
                </c:pt>
                <c:pt idx="1">
                  <c:v>8525.9527330333349</c:v>
                </c:pt>
                <c:pt idx="2">
                  <c:v>8228.0518127916675</c:v>
                </c:pt>
                <c:pt idx="3">
                  <c:v>8474.4436346916664</c:v>
                </c:pt>
                <c:pt idx="4">
                  <c:v>8511.9982601666652</c:v>
                </c:pt>
                <c:pt idx="5">
                  <c:v>8525.9527330333349</c:v>
                </c:pt>
                <c:pt idx="6">
                  <c:v>8228.0518127916675</c:v>
                </c:pt>
                <c:pt idx="7">
                  <c:v>8474.4436346916664</c:v>
                </c:pt>
                <c:pt idx="8">
                  <c:v>8511.9982601666652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C16-40D9-982A-F647A1F27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89248"/>
        <c:axId val="657992776"/>
      </c:lineChart>
      <c:catAx>
        <c:axId val="65798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992776"/>
        <c:crosses val="autoZero"/>
        <c:auto val="1"/>
        <c:lblAlgn val="ctr"/>
        <c:lblOffset val="100"/>
        <c:noMultiLvlLbl val="0"/>
      </c:catAx>
      <c:valAx>
        <c:axId val="657992776"/>
        <c:scaling>
          <c:orientation val="minMax"/>
        </c:scaling>
        <c:delete val="0"/>
        <c:axPos val="l"/>
        <c:numFmt formatCode="_(* #,##0.0_);_(* \(#,##0.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7989248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762684090167944E-2"/>
          <c:y val="0.87371376769977582"/>
          <c:w val="0.98558573928258963"/>
          <c:h val="0.120950714494021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100"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629418197725283"/>
          <c:y val="4.6770924467774859E-2"/>
          <c:w val="0.83047075374959423"/>
          <c:h val="0.50553019624709317"/>
        </c:manualLayout>
      </c:layout>
      <c:lineChart>
        <c:grouping val="standard"/>
        <c:varyColors val="0"/>
        <c:ser>
          <c:idx val="0"/>
          <c:order val="0"/>
          <c:tx>
            <c:strRef>
              <c:f>'Figure 10'!$A$3</c:f>
              <c:strCache>
                <c:ptCount val="1"/>
                <c:pt idx="0">
                  <c:v>Credit to Businesses</c:v>
                </c:pt>
              </c:strCache>
            </c:strRef>
          </c:tx>
          <c:marker>
            <c:spPr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5.4366547877816029E-2"/>
                  <c:y val="-8.59259316536054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AF-4418-AD9B-1A1A75C371F8}"/>
                </c:ext>
              </c:extLst>
            </c:dLbl>
            <c:dLbl>
              <c:idx val="4"/>
              <c:layout>
                <c:manualLayout>
                  <c:x val="-6.8078788707883892E-2"/>
                  <c:y val="-7.9788365106919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AF-4418-AD9B-1A1A75C371F8}"/>
                </c:ext>
              </c:extLst>
            </c:dLbl>
            <c:dLbl>
              <c:idx val="8"/>
              <c:layout>
                <c:manualLayout>
                  <c:x val="-2.7231515483154556E-3"/>
                  <c:y val="-7.3650798560233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AF-4418-AD9B-1A1A75C371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10'!$B$1:$J$2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'Figure 10'!$B$3:$J$3</c:f>
              <c:numCache>
                <c:formatCode>_(* #,##0.0_);_(* \(#,##0.0\);_(* "-"??_);_(@_)</c:formatCode>
                <c:ptCount val="9"/>
                <c:pt idx="0">
                  <c:v>1148.9417282666668</c:v>
                </c:pt>
                <c:pt idx="1">
                  <c:v>1188.9401359416668</c:v>
                </c:pt>
                <c:pt idx="2">
                  <c:v>1314.2661593833334</c:v>
                </c:pt>
                <c:pt idx="3">
                  <c:v>1329.5331965999999</c:v>
                </c:pt>
                <c:pt idx="4">
                  <c:v>1359.9661180583332</c:v>
                </c:pt>
                <c:pt idx="5">
                  <c:v>1188.9401359416668</c:v>
                </c:pt>
                <c:pt idx="6">
                  <c:v>1314.2661593833334</c:v>
                </c:pt>
                <c:pt idx="7">
                  <c:v>1329.5331965999999</c:v>
                </c:pt>
                <c:pt idx="8">
                  <c:v>1359.9661180583332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AF-4418-AD9B-1A1A75C371F8}"/>
            </c:ext>
          </c:extLst>
        </c:ser>
        <c:ser>
          <c:idx val="1"/>
          <c:order val="1"/>
          <c:tx>
            <c:strRef>
              <c:f>'Figure 10'!$A$9</c:f>
              <c:strCache>
                <c:ptCount val="1"/>
                <c:pt idx="0">
                  <c:v>Credit to Households</c:v>
                </c:pt>
              </c:strCache>
            </c:strRef>
          </c:tx>
          <c:marker>
            <c:symbol val="diamond"/>
            <c:size val="7"/>
            <c:spPr>
              <a:solidFill>
                <a:schemeClr val="accent3">
                  <a:lumMod val="75000"/>
                </a:schemeClr>
              </a:solidFill>
              <a:ln w="6350"/>
            </c:spPr>
          </c:marker>
          <c:dLbls>
            <c:dLbl>
              <c:idx val="0"/>
              <c:layout>
                <c:manualLayout>
                  <c:x val="-5.4366547877816057E-2"/>
                  <c:y val="-7.97883651069193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/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AF-4418-AD9B-1A1A75C371F8}"/>
                </c:ext>
              </c:extLst>
            </c:dLbl>
            <c:dLbl>
              <c:idx val="4"/>
              <c:layout>
                <c:manualLayout>
                  <c:x val="-6.2632485611253175E-2"/>
                  <c:y val="-7.365079856023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AF-4418-AD9B-1A1A75C371F8}"/>
                </c:ext>
              </c:extLst>
            </c:dLbl>
            <c:dLbl>
              <c:idx val="8"/>
              <c:layout>
                <c:manualLayout>
                  <c:x val="-1.6338909289892234E-2"/>
                  <c:y val="-7.365079856023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AF-4418-AD9B-1A1A75C371F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10'!$B$1:$J$2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'Figure 10'!$B$9:$J$9</c:f>
              <c:numCache>
                <c:formatCode>_(* #,##0.0_);_(* \(#,##0.0\);_(* "-"??_);_(@_)</c:formatCode>
                <c:ptCount val="9"/>
                <c:pt idx="0">
                  <c:v>2430.5778225499998</c:v>
                </c:pt>
                <c:pt idx="1">
                  <c:v>2435.6773434583338</c:v>
                </c:pt>
                <c:pt idx="2">
                  <c:v>2430.023189616667</c:v>
                </c:pt>
                <c:pt idx="3">
                  <c:v>2441.9763825666669</c:v>
                </c:pt>
                <c:pt idx="4">
                  <c:v>2437.8260587083328</c:v>
                </c:pt>
                <c:pt idx="5">
                  <c:v>2435.6773434583338</c:v>
                </c:pt>
                <c:pt idx="6">
                  <c:v>2430.023189616667</c:v>
                </c:pt>
                <c:pt idx="7">
                  <c:v>2441.9763825666669</c:v>
                </c:pt>
                <c:pt idx="8">
                  <c:v>2437.8260587083328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AF-4418-AD9B-1A1A75C37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88072"/>
        <c:axId val="657996696"/>
      </c:lineChart>
      <c:catAx>
        <c:axId val="657988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657996696"/>
        <c:crosses val="autoZero"/>
        <c:auto val="1"/>
        <c:lblAlgn val="ctr"/>
        <c:lblOffset val="100"/>
        <c:noMultiLvlLbl val="0"/>
      </c:catAx>
      <c:valAx>
        <c:axId val="657996696"/>
        <c:scaling>
          <c:orientation val="minMax"/>
          <c:max val="2800"/>
          <c:min val="400"/>
        </c:scaling>
        <c:delete val="0"/>
        <c:axPos val="l"/>
        <c:numFmt formatCode="_(* #,##0.0_);_(* \(#,##0.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n-US"/>
          </a:p>
        </c:txPr>
        <c:crossAx val="657988072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9.5355209670717062E-3"/>
          <c:y val="0.8554665133449959"/>
          <c:w val="0.98562593705052481"/>
          <c:h val="0.10347156536786128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266231341562557"/>
          <c:y val="4.6254959563829835E-2"/>
          <c:w val="0.70215183918238777"/>
          <c:h val="0.5615695200287705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'Figure 11'!$B$4</c:f>
              <c:strCache>
                <c:ptCount val="1"/>
                <c:pt idx="0">
                  <c:v>Foreclosure Rate (%)</c:v>
                </c:pt>
              </c:strCache>
            </c:strRef>
          </c:tx>
          <c:spPr>
            <a:pattFill prst="dkHorz">
              <a:fgClr>
                <a:schemeClr val="accent5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11'!$C$1:$K$2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'Figure 11'!$C$4:$K$4</c:f>
              <c:numCache>
                <c:formatCode>0.0</c:formatCode>
                <c:ptCount val="9"/>
                <c:pt idx="0">
                  <c:v>0.49697595620873192</c:v>
                </c:pt>
                <c:pt idx="1">
                  <c:v>0.51545311539862948</c:v>
                </c:pt>
                <c:pt idx="2">
                  <c:v>0.62152349752613179</c:v>
                </c:pt>
                <c:pt idx="3">
                  <c:v>0.6635634212653938</c:v>
                </c:pt>
                <c:pt idx="4">
                  <c:v>0.63230695561223349</c:v>
                </c:pt>
                <c:pt idx="5">
                  <c:v>0.51545311539862948</c:v>
                </c:pt>
                <c:pt idx="6">
                  <c:v>0.62152349752613179</c:v>
                </c:pt>
                <c:pt idx="7">
                  <c:v>0.6635634212653938</c:v>
                </c:pt>
                <c:pt idx="8">
                  <c:v>0.63230695561223349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6-4A61-98BA-5775919C6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axId val="657997088"/>
        <c:axId val="657985720"/>
      </c:barChart>
      <c:lineChart>
        <c:grouping val="stacked"/>
        <c:varyColors val="0"/>
        <c:ser>
          <c:idx val="0"/>
          <c:order val="0"/>
          <c:tx>
            <c:strRef>
              <c:f>'Figure 11'!$B$3</c:f>
              <c:strCache>
                <c:ptCount val="1"/>
                <c:pt idx="0">
                  <c:v>Foreclosure Inventory (US$-value)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5.652529158899685E-2"/>
                  <c:y val="-0.12749637609086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86-4A61-98BA-5775919C6F96}"/>
                </c:ext>
              </c:extLst>
            </c:dLbl>
            <c:dLbl>
              <c:idx val="4"/>
              <c:layout>
                <c:manualLayout>
                  <c:x val="-5.9288603030100216E-2"/>
                  <c:y val="-0.103030324663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86-4A61-98BA-5775919C6F96}"/>
                </c:ext>
              </c:extLst>
            </c:dLbl>
            <c:dLbl>
              <c:idx val="8"/>
              <c:layout>
                <c:manualLayout>
                  <c:x val="-5.3678263518302904E-2"/>
                  <c:y val="-0.11951517661020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86-4A61-98BA-5775919C6F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11'!$C$1:$K$2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'Figure 11'!$C$3:$K$3</c:f>
              <c:numCache>
                <c:formatCode>_(* #,##0_);_(* \(#,##0\);_(* "-"??_);_(@_)</c:formatCode>
                <c:ptCount val="9"/>
                <c:pt idx="0">
                  <c:v>14619</c:v>
                </c:pt>
                <c:pt idx="1">
                  <c:v>15250</c:v>
                </c:pt>
                <c:pt idx="2">
                  <c:v>18403</c:v>
                </c:pt>
                <c:pt idx="3">
                  <c:v>19591</c:v>
                </c:pt>
                <c:pt idx="4">
                  <c:v>18777</c:v>
                </c:pt>
                <c:pt idx="5">
                  <c:v>15250</c:v>
                </c:pt>
                <c:pt idx="6">
                  <c:v>18403</c:v>
                </c:pt>
                <c:pt idx="7">
                  <c:v>19591</c:v>
                </c:pt>
                <c:pt idx="8">
                  <c:v>18777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86-4A61-98BA-5775919C6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90816"/>
        <c:axId val="657989640"/>
      </c:lineChart>
      <c:catAx>
        <c:axId val="657990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7989640"/>
        <c:crosses val="autoZero"/>
        <c:auto val="1"/>
        <c:lblAlgn val="ctr"/>
        <c:lblOffset val="100"/>
        <c:noMultiLvlLbl val="0"/>
      </c:catAx>
      <c:valAx>
        <c:axId val="6579896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US$ MillionS </a:t>
                </a:r>
              </a:p>
            </c:rich>
          </c:tx>
          <c:layout>
            <c:manualLayout>
              <c:xMode val="edge"/>
              <c:yMode val="edge"/>
              <c:x val="2.0655560401997525E-2"/>
              <c:y val="0.22526907139985275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657990816"/>
        <c:crosses val="autoZero"/>
        <c:crossBetween val="between"/>
        <c:dispUnits>
          <c:builtInUnit val="thousands"/>
        </c:dispUnits>
      </c:valAx>
      <c:valAx>
        <c:axId val="6579857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Percent (%)</a:t>
                </a:r>
              </a:p>
            </c:rich>
          </c:tx>
          <c:layout>
            <c:manualLayout>
              <c:xMode val="edge"/>
              <c:yMode val="edge"/>
              <c:x val="0.94822602530332722"/>
              <c:y val="0.19354003438523149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crossAx val="657997088"/>
        <c:crosses val="max"/>
        <c:crossBetween val="between"/>
      </c:valAx>
      <c:catAx>
        <c:axId val="65799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7985720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r"/>
      <c:layout>
        <c:manualLayout>
          <c:xMode val="edge"/>
          <c:yMode val="edge"/>
          <c:x val="1.8844009363694403E-2"/>
          <c:y val="0.87381512838904507"/>
          <c:w val="0.97223559939112869"/>
          <c:h val="0.11264654418197725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</c:spPr>
  <c:txPr>
    <a:bodyPr/>
    <a:lstStyle/>
    <a:p>
      <a:pPr>
        <a:defRPr sz="110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59916033248123"/>
          <c:y val="7.7922279404891701E-2"/>
          <c:w val="0.8363095150489368"/>
          <c:h val="0.48614365646972502"/>
        </c:manualLayout>
      </c:layout>
      <c:lineChart>
        <c:grouping val="standard"/>
        <c:varyColors val="0"/>
        <c:ser>
          <c:idx val="0"/>
          <c:order val="0"/>
          <c:tx>
            <c:strRef>
              <c:f>'Figure 12'!$B$4</c:f>
              <c:strCache>
                <c:ptCount val="1"/>
                <c:pt idx="0">
                  <c:v>Prime Lending Rate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FFFF0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5.0661770848292514E-2"/>
                  <c:y val="5.6555292818368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B8-474A-8D87-C878A2114E3B}"/>
                </c:ext>
              </c:extLst>
            </c:dLbl>
            <c:dLbl>
              <c:idx val="4"/>
              <c:layout>
                <c:manualLayout>
                  <c:x val="-5.6621979183385754E-2"/>
                  <c:y val="5.6555292818368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B8-474A-8D87-C878A2114E3B}"/>
                </c:ext>
              </c:extLst>
            </c:dLbl>
            <c:dLbl>
              <c:idx val="8"/>
              <c:layout>
                <c:manualLayout>
                  <c:x val="-5.9602083350932485E-2"/>
                  <c:y val="6.1696683074583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B8-474A-8D87-C878A2114E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12'!$C$1:$K$2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'Figure 12'!$C$4:$K$4</c:f>
              <c:numCache>
                <c:formatCode>0.00</c:formatCode>
                <c:ptCount val="9"/>
                <c:pt idx="0">
                  <c:v>7.375</c:v>
                </c:pt>
                <c:pt idx="1">
                  <c:v>8.125</c:v>
                </c:pt>
                <c:pt idx="2">
                  <c:v>8.25</c:v>
                </c:pt>
                <c:pt idx="3">
                  <c:v>8.5</c:v>
                </c:pt>
                <c:pt idx="4">
                  <c:v>8.5</c:v>
                </c:pt>
                <c:pt idx="5">
                  <c:v>8.125</c:v>
                </c:pt>
                <c:pt idx="6">
                  <c:v>8.25</c:v>
                </c:pt>
                <c:pt idx="7">
                  <c:v>8.5</c:v>
                </c:pt>
                <c:pt idx="8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B8-474A-8D87-C878A2114E3B}"/>
            </c:ext>
          </c:extLst>
        </c:ser>
        <c:ser>
          <c:idx val="1"/>
          <c:order val="1"/>
          <c:tx>
            <c:strRef>
              <c:f>'Figure 12'!$B$5</c:f>
              <c:strCache>
                <c:ptCount val="1"/>
                <c:pt idx="0">
                  <c:v>Weighted Average Rate on Loans</c:v>
                </c:pt>
              </c:strCache>
            </c:strRef>
          </c:tx>
          <c:spPr>
            <a:ln w="28575">
              <a:solidFill>
                <a:srgbClr val="E60000"/>
              </a:solidFill>
              <a:prstDash val="solid"/>
              <a:bevel/>
            </a:ln>
          </c:spPr>
          <c:marker>
            <c:symbol val="square"/>
            <c:size val="5"/>
            <c:spPr>
              <a:solidFill>
                <a:srgbClr val="00B050"/>
              </a:solidFill>
              <a:ln cap="flat">
                <a:solidFill>
                  <a:srgbClr val="00B050"/>
                </a:solidFill>
                <a:prstDash val="solid"/>
                <a:bevel/>
              </a:ln>
            </c:spPr>
          </c:marker>
          <c:dLbls>
            <c:dLbl>
              <c:idx val="0"/>
              <c:layout>
                <c:manualLayout>
                  <c:x val="-5.0661770848292514E-2"/>
                  <c:y val="-5.6555292818368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B8-474A-8D87-C878A2114E3B}"/>
                </c:ext>
              </c:extLst>
            </c:dLbl>
            <c:dLbl>
              <c:idx val="4"/>
              <c:layout>
                <c:manualLayout>
                  <c:x val="-4.7681666680745902E-2"/>
                  <c:y val="-5.6555292818368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B8-474A-8D87-C878A2114E3B}"/>
                </c:ext>
              </c:extLst>
            </c:dLbl>
            <c:dLbl>
              <c:idx val="8"/>
              <c:layout>
                <c:manualLayout>
                  <c:x val="-4.768190133461736E-2"/>
                  <c:y val="-7.19794635870143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B8-474A-8D87-C878A2114E3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12'!$C$1:$K$2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'Figure 12'!$C$5:$K$5</c:f>
              <c:numCache>
                <c:formatCode>0.00</c:formatCode>
                <c:ptCount val="9"/>
                <c:pt idx="0">
                  <c:v>8.0828000000000007</c:v>
                </c:pt>
                <c:pt idx="1">
                  <c:v>9.0440000000000005</c:v>
                </c:pt>
                <c:pt idx="2">
                  <c:v>9.1013999999999999</c:v>
                </c:pt>
                <c:pt idx="3">
                  <c:v>9.8164999999999996</c:v>
                </c:pt>
                <c:pt idx="4">
                  <c:v>9.7644000000000002</c:v>
                </c:pt>
                <c:pt idx="5">
                  <c:v>9.0440000000000005</c:v>
                </c:pt>
                <c:pt idx="6">
                  <c:v>9.1013999999999999</c:v>
                </c:pt>
                <c:pt idx="7">
                  <c:v>9.8164999999999996</c:v>
                </c:pt>
                <c:pt idx="8">
                  <c:v>9.7644000000000002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B8-474A-8D87-C878A2114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87680"/>
        <c:axId val="657995128"/>
      </c:lineChart>
      <c:catAx>
        <c:axId val="65798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Book Antiqua" pitchFamily="18" charset="0"/>
                <a:ea typeface="+mn-ea"/>
                <a:cs typeface="+mn-cs"/>
              </a:defRPr>
            </a:pPr>
            <a:endParaRPr lang="en-US"/>
          </a:p>
        </c:txPr>
        <c:crossAx val="657995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57995128"/>
        <c:scaling>
          <c:orientation val="minMax"/>
        </c:scaling>
        <c:delete val="0"/>
        <c:axPos val="l"/>
        <c:numFmt formatCode="#,##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65798768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358644824569343"/>
          <c:y val="0.867459261442587"/>
          <c:w val="0.87983826707412838"/>
          <c:h val="0.1065708029811781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Book Antiqua"/>
              <a:ea typeface="Book Antiqua"/>
              <a:cs typeface="Book Antiqua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lang="en-US" sz="1200" b="0" i="0" u="none" strike="noStrike" kern="1200" baseline="0">
                <a:solidFill>
                  <a:srgbClr val="000000"/>
                </a:solidFill>
                <a:latin typeface="Book Antiqua" panose="02040602050305030304" pitchFamily="18" charset="0"/>
                <a:ea typeface="Book Antiqua"/>
                <a:cs typeface="Book Antiqua"/>
              </a:defRPr>
            </a:pPr>
            <a:r>
              <a:rPr lang="en-US" sz="1200" b="0" i="0" u="none" strike="noStrike" kern="1200" baseline="0">
                <a:solidFill>
                  <a:srgbClr val="000000"/>
                </a:solidFill>
                <a:latin typeface="Book Antiqua" panose="02040602050305030304" pitchFamily="18" charset="0"/>
                <a:ea typeface="Book Antiqua"/>
                <a:cs typeface="Book Antiqua"/>
              </a:rPr>
              <a:t>Weighted Average Rate on kyd Deposits (%)</a:t>
            </a:r>
          </a:p>
        </c:rich>
      </c:tx>
      <c:layout>
        <c:manualLayout>
          <c:xMode val="edge"/>
          <c:yMode val="edge"/>
          <c:x val="0.14658088472699854"/>
          <c:y val="1.621418944253587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743569553805776"/>
          <c:y val="7.5807703524238962E-2"/>
          <c:w val="0.82575444736074655"/>
          <c:h val="0.56636875518765284"/>
        </c:manualLayout>
      </c:layout>
      <c:lineChart>
        <c:grouping val="standard"/>
        <c:varyColors val="0"/>
        <c:ser>
          <c:idx val="0"/>
          <c:order val="0"/>
          <c:tx>
            <c:strRef>
              <c:f>'Figure 13'!$B$3</c:f>
              <c:strCache>
                <c:ptCount val="1"/>
                <c:pt idx="0">
                  <c:v>Weighted Average Rate on kyd Deposits</c:v>
                </c:pt>
              </c:strCache>
            </c:strRef>
          </c:tx>
          <c:marker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4.8484848484848485E-2"/>
                  <c:y val="-4.633204633204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C5-4757-8C96-CF6D673FDD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C5-4757-8C96-CF6D673FDD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C5-4757-8C96-CF6D673FDD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C5-4757-8C96-CF6D673FDD5D}"/>
                </c:ext>
              </c:extLst>
            </c:dLbl>
            <c:dLbl>
              <c:idx val="4"/>
              <c:layout>
                <c:manualLayout>
                  <c:x val="-6.3636363636363685E-2"/>
                  <c:y val="-4.633204633204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C5-4757-8C96-CF6D673FDD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C5-4757-8C96-CF6D673FDD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C5-4757-8C96-CF6D673FDD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C5-4757-8C96-CF6D673FDD5D}"/>
                </c:ext>
              </c:extLst>
            </c:dLbl>
            <c:dLbl>
              <c:idx val="8"/>
              <c:layout>
                <c:manualLayout>
                  <c:x val="-3.6363636363636362E-2"/>
                  <c:y val="-5.6628056628056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5-4757-8C96-CF6D673FDD5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13'!$C$1:$K$2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'Figure 13'!$C$3:$K$3</c:f>
              <c:numCache>
                <c:formatCode>0.00</c:formatCode>
                <c:ptCount val="9"/>
                <c:pt idx="0">
                  <c:v>0.35499999999999998</c:v>
                </c:pt>
                <c:pt idx="1">
                  <c:v>0.49030000000000001</c:v>
                </c:pt>
                <c:pt idx="2">
                  <c:v>0.4793</c:v>
                </c:pt>
                <c:pt idx="3">
                  <c:v>0.47939999999999999</c:v>
                </c:pt>
                <c:pt idx="4">
                  <c:v>0.51150000000000007</c:v>
                </c:pt>
                <c:pt idx="5">
                  <c:v>0.49030000000000001</c:v>
                </c:pt>
                <c:pt idx="6">
                  <c:v>0.4793</c:v>
                </c:pt>
                <c:pt idx="7">
                  <c:v>0.47939999999999999</c:v>
                </c:pt>
                <c:pt idx="8">
                  <c:v>0.51150000000000007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C5-4757-8C96-CF6D673FD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7991600"/>
        <c:axId val="657996304"/>
      </c:lineChart>
      <c:catAx>
        <c:axId val="657991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657996304"/>
        <c:crosses val="autoZero"/>
        <c:auto val="1"/>
        <c:lblAlgn val="ctr"/>
        <c:lblOffset val="100"/>
        <c:noMultiLvlLbl val="0"/>
      </c:catAx>
      <c:valAx>
        <c:axId val="657996304"/>
        <c:scaling>
          <c:orientation val="minMax"/>
          <c:max val="1"/>
        </c:scaling>
        <c:delete val="0"/>
        <c:axPos val="l"/>
        <c:numFmt formatCode="0.00" sourceLinked="0"/>
        <c:majorTickMark val="out"/>
        <c:minorTickMark val="none"/>
        <c:tickLblPos val="nextTo"/>
        <c:crossAx val="657991600"/>
        <c:crosses val="autoZero"/>
        <c:crossBetween val="between"/>
      </c:valAx>
      <c:spPr>
        <a:solidFill>
          <a:srgbClr val="EEB0B0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EEB0B0"/>
    </a:solidFill>
    <a:ln>
      <a:solidFill>
        <a:sysClr val="windowText" lastClr="000000"/>
      </a:solidFill>
    </a:ln>
  </c:spPr>
  <c:txPr>
    <a:bodyPr/>
    <a:lstStyle/>
    <a:p>
      <a:pPr>
        <a:defRPr>
          <a:latin typeface="Book Antiqua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376666893583546"/>
          <c:y val="2.7250999190025361E-2"/>
          <c:w val="0.46805405314750992"/>
          <c:h val="0.9168184938421158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'Figure 14'!$B$1:$C$1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14'!$A$2:$A$8</c:f>
              <c:strCache>
                <c:ptCount val="7"/>
                <c:pt idx="0">
                  <c:v>South America</c:v>
                </c:pt>
                <c:pt idx="1">
                  <c:v>Caribbean &amp; Central America</c:v>
                </c:pt>
                <c:pt idx="2">
                  <c:v>USA</c:v>
                </c:pt>
                <c:pt idx="3">
                  <c:v>Europe</c:v>
                </c:pt>
                <c:pt idx="4">
                  <c:v>Asia &amp; Australia</c:v>
                </c:pt>
                <c:pt idx="5">
                  <c:v>Canada &amp; Mexico</c:v>
                </c:pt>
                <c:pt idx="6">
                  <c:v>Middle East &amp; Africa</c:v>
                </c:pt>
              </c:strCache>
            </c:strRef>
          </c:cat>
          <c:val>
            <c:numRef>
              <c:f>'Figure 14'!$C$2:$C$8</c:f>
              <c:numCache>
                <c:formatCode>0.0</c:formatCode>
                <c:ptCount val="7"/>
                <c:pt idx="0">
                  <c:v>26.744186046511626</c:v>
                </c:pt>
                <c:pt idx="1">
                  <c:v>18.604651162790699</c:v>
                </c:pt>
                <c:pt idx="2">
                  <c:v>9.3023255813953494</c:v>
                </c:pt>
                <c:pt idx="3">
                  <c:v>12.790697674418606</c:v>
                </c:pt>
                <c:pt idx="4">
                  <c:v>18.604651162790699</c:v>
                </c:pt>
                <c:pt idx="5">
                  <c:v>11.627906976744185</c:v>
                </c:pt>
                <c:pt idx="6">
                  <c:v>2.3255813953488373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2-4D76-8DAE-D60AFB98F2FD}"/>
            </c:ext>
          </c:extLst>
        </c:ser>
        <c:ser>
          <c:idx val="1"/>
          <c:order val="1"/>
          <c:tx>
            <c:strRef>
              <c:f>'Figure 14'!$D$1:$E$1</c:f>
              <c:strCache>
                <c:ptCount val="1"/>
                <c:pt idx="0">
                  <c:v>2025</c:v>
                </c:pt>
              </c:strCache>
            </c:strRef>
          </c:tx>
          <c:spPr>
            <a:solidFill>
              <a:srgbClr val="FC604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'Figure 14'!$A$2:$A$8</c:f>
              <c:strCache>
                <c:ptCount val="7"/>
                <c:pt idx="0">
                  <c:v>South America</c:v>
                </c:pt>
                <c:pt idx="1">
                  <c:v>Caribbean &amp; Central America</c:v>
                </c:pt>
                <c:pt idx="2">
                  <c:v>USA</c:v>
                </c:pt>
                <c:pt idx="3">
                  <c:v>Europe</c:v>
                </c:pt>
                <c:pt idx="4">
                  <c:v>Asia &amp; Australia</c:v>
                </c:pt>
                <c:pt idx="5">
                  <c:v>Canada &amp; Mexico</c:v>
                </c:pt>
                <c:pt idx="6">
                  <c:v>Middle East &amp; Africa</c:v>
                </c:pt>
              </c:strCache>
            </c:strRef>
          </c:cat>
          <c:val>
            <c:numRef>
              <c:f>'Figure 14'!$E$2:$E$8</c:f>
              <c:numCache>
                <c:formatCode>0.0</c:formatCode>
                <c:ptCount val="7"/>
                <c:pt idx="0">
                  <c:v>27.848101265822784</c:v>
                </c:pt>
                <c:pt idx="1">
                  <c:v>20.253164556962027</c:v>
                </c:pt>
                <c:pt idx="2">
                  <c:v>8.8607594936708853</c:v>
                </c:pt>
                <c:pt idx="3">
                  <c:v>11.39240506329114</c:v>
                </c:pt>
                <c:pt idx="4">
                  <c:v>16.455696202531644</c:v>
                </c:pt>
                <c:pt idx="5">
                  <c:v>12.658227848101266</c:v>
                </c:pt>
                <c:pt idx="6">
                  <c:v>2.5316455696202533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52-4D76-8DAE-D60AFB98F2F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8"/>
        <c:axId val="153321872"/>
        <c:axId val="153319520"/>
      </c:barChart>
      <c:catAx>
        <c:axId val="1533218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crossAx val="153319520"/>
        <c:crosses val="autoZero"/>
        <c:auto val="1"/>
        <c:lblAlgn val="ctr"/>
        <c:lblOffset val="100"/>
        <c:noMultiLvlLbl val="0"/>
      </c:catAx>
      <c:valAx>
        <c:axId val="153319520"/>
        <c:scaling>
          <c:orientation val="minMax"/>
        </c:scaling>
        <c:delete val="1"/>
        <c:axPos val="t"/>
        <c:numFmt formatCode="0.0" sourceLinked="1"/>
        <c:majorTickMark val="out"/>
        <c:minorTickMark val="none"/>
        <c:tickLblPos val="nextTo"/>
        <c:crossAx val="1533218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0219731179135745"/>
          <c:y val="0.77374531387623768"/>
          <c:w val="0.1789840931266877"/>
          <c:h val="0.20329301164504521"/>
        </c:manualLayout>
      </c:layout>
      <c:overlay val="1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52364913012214"/>
          <c:y val="3.199990445561534E-2"/>
          <c:w val="0.80778235910649698"/>
          <c:h val="0.680786210855260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15'!$H$1</c:f>
              <c:strCache>
                <c:ptCount val="1"/>
                <c:pt idx="0">
                  <c:v>Total Funds excluding Master</c:v>
                </c:pt>
              </c:strCache>
            </c:strRef>
          </c:tx>
          <c:spPr>
            <a:pattFill prst="pct70">
              <a:fgClr>
                <a:srgbClr val="FAC090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numFmt formatCode="#,##0_);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15'!$A$2:$B$6</c:f>
              <c:multiLvlStrCache>
                <c:ptCount val="5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'Figure 15'!$H$2:$H$6</c:f>
              <c:numCache>
                <c:formatCode>#,##0</c:formatCode>
                <c:ptCount val="5"/>
                <c:pt idx="0">
                  <c:v>9634</c:v>
                </c:pt>
                <c:pt idx="1">
                  <c:v>9711</c:v>
                </c:pt>
                <c:pt idx="2">
                  <c:v>9771</c:v>
                </c:pt>
                <c:pt idx="3">
                  <c:v>9704</c:v>
                </c:pt>
                <c:pt idx="4">
                  <c:v>9764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AC-4DFF-AC4E-14CA2D2A0704}"/>
            </c:ext>
          </c:extLst>
        </c:ser>
        <c:ser>
          <c:idx val="1"/>
          <c:order val="1"/>
          <c:tx>
            <c:strRef>
              <c:f>'Figure 15'!$D$1</c:f>
              <c:strCache>
                <c:ptCount val="1"/>
                <c:pt idx="0">
                  <c:v>Master</c:v>
                </c:pt>
              </c:strCache>
            </c:strRef>
          </c:tx>
          <c:spPr>
            <a:pattFill prst="pct90">
              <a:fgClr>
                <a:srgbClr val="B9CDE5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0"/>
                  <c:y val="-2.62664079735714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AC-4DFF-AC4E-14CA2D2A0704}"/>
                </c:ext>
              </c:extLst>
            </c:dLbl>
            <c:dLbl>
              <c:idx val="1"/>
              <c:layout>
                <c:manualLayout>
                  <c:x val="0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AC-4DFF-AC4E-14CA2D2A0704}"/>
                </c:ext>
              </c:extLst>
            </c:dLbl>
            <c:dLbl>
              <c:idx val="2"/>
              <c:layout>
                <c:manualLayout>
                  <c:x val="0"/>
                  <c:y val="-9.630904999939799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AC-4DFF-AC4E-14CA2D2A0704}"/>
                </c:ext>
              </c:extLst>
            </c:dLbl>
            <c:dLbl>
              <c:idx val="3"/>
              <c:layout>
                <c:manualLayout>
                  <c:x val="1.90098559367242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AC-4DFF-AC4E-14CA2D2A0704}"/>
                </c:ext>
              </c:extLst>
            </c:dLbl>
            <c:dLbl>
              <c:idx val="4"/>
              <c:layout>
                <c:manualLayout>
                  <c:x val="-1.9009855936727013E-3"/>
                  <c:y val="-9.630904999939799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AC-4DFF-AC4E-14CA2D2A0704}"/>
                </c:ext>
              </c:extLst>
            </c:dLbl>
            <c:numFmt formatCode="#,##0_);\(#,##0\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15'!$A$2:$B$6</c:f>
              <c:multiLvlStrCache>
                <c:ptCount val="5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</c:lvl>
                <c:lvl>
                  <c:pt idx="0">
                    <c:v>2024</c:v>
                  </c:pt>
                  <c:pt idx="4">
                    <c:v>2025</c:v>
                  </c:pt>
                </c:lvl>
              </c:multiLvlStrCache>
            </c:multiLvlStrRef>
          </c:cat>
          <c:val>
            <c:numRef>
              <c:f>'Figure 15'!$D$2:$D$6</c:f>
              <c:numCache>
                <c:formatCode>#,##0</c:formatCode>
                <c:ptCount val="5"/>
                <c:pt idx="0">
                  <c:v>3171</c:v>
                </c:pt>
                <c:pt idx="1">
                  <c:v>3182</c:v>
                </c:pt>
                <c:pt idx="2">
                  <c:v>3192</c:v>
                </c:pt>
                <c:pt idx="3">
                  <c:v>3154</c:v>
                </c:pt>
                <c:pt idx="4">
                  <c:v>3155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AC-4DFF-AC4E-14CA2D2A0704}"/>
            </c:ext>
          </c:extLst>
        </c:ser>
        <c:ser>
          <c:idx val="3"/>
          <c:order val="3"/>
          <c:tx>
            <c:strRef>
              <c:f>'Figure 15'!$I$1</c:f>
              <c:strCache>
                <c:ptCount val="1"/>
                <c:pt idx="0">
                  <c:v>Private Funds</c:v>
                </c:pt>
              </c:strCache>
            </c:strRef>
          </c:tx>
          <c:spPr>
            <a:solidFill>
              <a:srgbClr val="B3A2C7"/>
            </a:solidFill>
            <a:ln w="19050"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'Figure 15'!$I$2:$I$6</c:f>
              <c:numCache>
                <c:formatCode>#,##0</c:formatCode>
                <c:ptCount val="5"/>
                <c:pt idx="0">
                  <c:v>16787</c:v>
                </c:pt>
                <c:pt idx="1">
                  <c:v>17020</c:v>
                </c:pt>
                <c:pt idx="2">
                  <c:v>17104</c:v>
                </c:pt>
                <c:pt idx="3">
                  <c:v>17292</c:v>
                </c:pt>
                <c:pt idx="4">
                  <c:v>17376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C3-4BB0-BD21-7AC8E9639E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100"/>
        <c:axId val="153321088"/>
        <c:axId val="153320304"/>
      </c:barChart>
      <c:scatterChart>
        <c:scatterStyle val="lineMarker"/>
        <c:varyColors val="0"/>
        <c:ser>
          <c:idx val="2"/>
          <c:order val="2"/>
          <c:tx>
            <c:strRef>
              <c:f>'Figure 15'!$J$1</c:f>
              <c:strCache>
                <c:ptCount val="1"/>
                <c:pt idx="0">
                  <c:v>Total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5.6303750554766011E-2"/>
                  <c:y val="-3.448179582810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AC-4DFF-AC4E-14CA2D2A0704}"/>
                </c:ext>
              </c:extLst>
            </c:dLbl>
            <c:dLbl>
              <c:idx val="1"/>
              <c:layout>
                <c:manualLayout>
                  <c:x val="-4.9217714491422739E-2"/>
                  <c:y val="-3.5097918893882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AC-4DFF-AC4E-14CA2D2A0704}"/>
                </c:ext>
              </c:extLst>
            </c:dLbl>
            <c:dLbl>
              <c:idx val="2"/>
              <c:layout>
                <c:manualLayout>
                  <c:x val="-6.4994398079854868E-2"/>
                  <c:y val="-2.8281682613685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AC-4DFF-AC4E-14CA2D2A0704}"/>
                </c:ext>
              </c:extLst>
            </c:dLbl>
            <c:dLbl>
              <c:idx val="3"/>
              <c:layout>
                <c:manualLayout>
                  <c:x val="-5.1118700085095302E-2"/>
                  <c:y val="-3.7166967282603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AC-4DFF-AC4E-14CA2D2A0704}"/>
                </c:ext>
              </c:extLst>
            </c:dLbl>
            <c:dLbl>
              <c:idx val="4"/>
              <c:layout>
                <c:manualLayout>
                  <c:x val="-5.5455491865054114E-2"/>
                  <c:y val="-3.3505595468775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AC-4DFF-AC4E-14CA2D2A07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yVal>
            <c:numRef>
              <c:f>'Figure 15'!$J$2:$J$6</c:f>
              <c:numCache>
                <c:formatCode>#,##0</c:formatCode>
                <c:ptCount val="5"/>
                <c:pt idx="0">
                  <c:v>29592</c:v>
                </c:pt>
                <c:pt idx="1">
                  <c:v>29913</c:v>
                </c:pt>
                <c:pt idx="2">
                  <c:v>30067</c:v>
                </c:pt>
                <c:pt idx="3">
                  <c:v>30150</c:v>
                </c:pt>
                <c:pt idx="4">
                  <c:v>30295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CCAC-4DFF-AC4E-14CA2D2A0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321088"/>
        <c:axId val="153320304"/>
      </c:scatterChart>
      <c:catAx>
        <c:axId val="1533210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53320304"/>
        <c:crosses val="autoZero"/>
        <c:auto val="1"/>
        <c:lblAlgn val="ctr"/>
        <c:lblOffset val="100"/>
        <c:noMultiLvlLbl val="0"/>
      </c:catAx>
      <c:valAx>
        <c:axId val="153320304"/>
        <c:scaling>
          <c:orientation val="minMax"/>
          <c:max val="31000"/>
          <c:min val="5000"/>
        </c:scaling>
        <c:delete val="0"/>
        <c:axPos val="l"/>
        <c:majorGridlines/>
        <c:numFmt formatCode="#,##0_);\(#,##0\)" sourceLinked="0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53321088"/>
        <c:crosses val="autoZero"/>
        <c:crossBetween val="between"/>
        <c:majorUnit val="5000"/>
        <c:minorUnit val="500"/>
      </c:valAx>
    </c:plotArea>
    <c:legend>
      <c:legendPos val="b"/>
      <c:layout>
        <c:manualLayout>
          <c:xMode val="edge"/>
          <c:yMode val="edge"/>
          <c:x val="0.14708778736503186"/>
          <c:y val="0.87526535282204687"/>
          <c:w val="0.85291221263496808"/>
          <c:h val="6.7455238007781887E-2"/>
        </c:manualLayout>
      </c:layout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gap"/>
    <c:showDLblsOverMax val="0"/>
  </c:chart>
  <c:spPr>
    <a:ln w="3175">
      <a:solidFill>
        <a:schemeClr val="tx1"/>
      </a:solidFill>
    </a:ln>
    <a:effectLst>
      <a:glow>
        <a:schemeClr val="accent1"/>
      </a:glow>
    </a:effectLst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017381071800611"/>
          <c:y val="7.5167055543038264E-2"/>
          <c:w val="0.74523849448132795"/>
          <c:h val="0.73396319712327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16'!$A$2</c:f>
              <c:strCache>
                <c:ptCount val="1"/>
                <c:pt idx="0">
                  <c:v>Total Arrivals </c:v>
                </c:pt>
              </c:strCache>
            </c:strRef>
          </c:tx>
          <c:spPr>
            <a:pattFill prst="pct75">
              <a:fgClr>
                <a:schemeClr val="accent5">
                  <a:lumMod val="60000"/>
                  <a:lumOff val="40000"/>
                </a:schemeClr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'Figure 16'!$B$1:$E$1</c:f>
              <c:numCache>
                <c:formatCode>mmm\-yy</c:formatCode>
                <c:ptCount val="4"/>
                <c:pt idx="0">
                  <c:v>44621</c:v>
                </c:pt>
                <c:pt idx="1">
                  <c:v>44986</c:v>
                </c:pt>
                <c:pt idx="2">
                  <c:v>45352</c:v>
                </c:pt>
                <c:pt idx="3">
                  <c:v>45717</c:v>
                </c:pt>
              </c:numCache>
            </c:numRef>
          </c:cat>
          <c:val>
            <c:numRef>
              <c:f>'Figure 16'!$B$2:$E$2</c:f>
              <c:numCache>
                <c:formatCode>0.0</c:formatCode>
                <c:ptCount val="4"/>
                <c:pt idx="0">
                  <c:v>57.972000000000001</c:v>
                </c:pt>
                <c:pt idx="1">
                  <c:v>592.42799999999988</c:v>
                </c:pt>
                <c:pt idx="2">
                  <c:v>536.81899999999996</c:v>
                </c:pt>
                <c:pt idx="3">
                  <c:v>597.20000000000005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6-45EA-AC7D-7390B9E93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9642896"/>
        <c:axId val="319643680"/>
      </c:barChart>
      <c:catAx>
        <c:axId val="31964289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19643680"/>
        <c:crosses val="autoZero"/>
        <c:auto val="0"/>
        <c:lblAlgn val="ctr"/>
        <c:lblOffset val="100"/>
        <c:tickLblSkip val="1"/>
        <c:tickMarkSkip val="1"/>
        <c:noMultiLvlLbl val="1"/>
      </c:catAx>
      <c:valAx>
        <c:axId val="31964368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Thousands</a:t>
                </a:r>
              </a:p>
            </c:rich>
          </c:tx>
          <c:layout>
            <c:manualLayout>
              <c:xMode val="edge"/>
              <c:yMode val="edge"/>
              <c:x val="1.3661202185792349E-2"/>
              <c:y val="0.3195025103189901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19642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accent5">
        <a:lumMod val="40000"/>
        <a:lumOff val="60000"/>
      </a:schemeClr>
    </a:solidFill>
    <a:ln w="3175">
      <a:solidFill>
        <a:schemeClr val="tx1"/>
      </a:solidFill>
      <a:prstDash val="solid"/>
    </a:ln>
    <a:effectLst>
      <a:glow>
        <a:schemeClr val="bg1"/>
      </a:glow>
    </a:effectLst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17 '!$B$1:$E$1</c:f>
              <c:strCache>
                <c:ptCount val="4"/>
                <c:pt idx="0">
                  <c:v>Mar-22</c:v>
                </c:pt>
                <c:pt idx="1">
                  <c:v>Mar-23</c:v>
                </c:pt>
                <c:pt idx="2">
                  <c:v>Mar-24</c:v>
                </c:pt>
                <c:pt idx="3">
                  <c:v>Mar-25</c:v>
                </c:pt>
              </c:strCache>
            </c:strRef>
          </c:tx>
          <c:spPr>
            <a:solidFill>
              <a:srgbClr val="D6B31D"/>
            </a:solidFill>
            <a:ln w="12700" cap="flat">
              <a:solidFill>
                <a:srgbClr val="000000"/>
              </a:solidFill>
            </a:ln>
            <a:scene3d>
              <a:camera prst="orthographicFront"/>
              <a:lightRig rig="threePt" dir="t"/>
            </a:scene3d>
            <a:sp3d>
              <a:bevelT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'[15]YTD. Tables'!$W$27:$Z$27</c:f>
              <c:numCache>
                <c:formatCode>[$-409]mmm\-yy;@</c:formatCode>
                <c:ptCount val="4"/>
                <c:pt idx="0">
                  <c:v>44621</c:v>
                </c:pt>
                <c:pt idx="1">
                  <c:v>44986</c:v>
                </c:pt>
                <c:pt idx="2">
                  <c:v>45352</c:v>
                </c:pt>
                <c:pt idx="3">
                  <c:v>45717</c:v>
                </c:pt>
              </c:numCache>
            </c:numRef>
          </c:cat>
          <c:val>
            <c:numRef>
              <c:f>'Figure 17 '!$B$2:$E$2</c:f>
              <c:numCache>
                <c:formatCode>0.0</c:formatCode>
                <c:ptCount val="4"/>
                <c:pt idx="0">
                  <c:v>17.283000000000001</c:v>
                </c:pt>
                <c:pt idx="1">
                  <c:v>471.50200000000001</c:v>
                </c:pt>
                <c:pt idx="2">
                  <c:v>399.72500000000002</c:v>
                </c:pt>
                <c:pt idx="3">
                  <c:v>452.774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7C-4774-8D16-3E594951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2"/>
        <c:axId val="319642504"/>
        <c:axId val="319641328"/>
      </c:barChart>
      <c:catAx>
        <c:axId val="319642504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19641328"/>
        <c:crosses val="autoZero"/>
        <c:auto val="0"/>
        <c:lblAlgn val="ctr"/>
        <c:lblOffset val="100"/>
        <c:noMultiLvlLbl val="1"/>
      </c:catAx>
      <c:valAx>
        <c:axId val="319641328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</a:t>
                </a:r>
              </a:p>
            </c:rich>
          </c:tx>
          <c:layout>
            <c:manualLayout>
              <c:xMode val="edge"/>
              <c:yMode val="edge"/>
              <c:x val="1.7406440382941687E-2"/>
              <c:y val="0.1793140710967614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319642504"/>
        <c:crosses val="autoZero"/>
        <c:crossBetween val="between"/>
      </c:valAx>
      <c:spPr>
        <a:solidFill>
          <a:srgbClr val="F2F2F2">
            <a:lumMod val="95000"/>
          </a:srgbClr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2F2F2">
        <a:lumMod val="95000"/>
      </a:srgbClr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9"/>
    </mc:Choice>
    <mc:Fallback>
      <c:style val="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30667678168139"/>
          <c:y val="7.854466467553628E-2"/>
          <c:w val="0.78833320253572969"/>
          <c:h val="0.735636407518025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18'!$A$2</c:f>
              <c:strCache>
                <c:ptCount val="1"/>
                <c:pt idx="0">
                  <c:v>Values ($M)</c:v>
                </c:pt>
              </c:strCache>
            </c:strRef>
          </c:tx>
          <c:spPr>
            <a:solidFill>
              <a:srgbClr val="9BBB59">
                <a:lumMod val="95000"/>
              </a:srgb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E3F-4C66-B1ED-F6FB20961037}"/>
              </c:ext>
            </c:extLst>
          </c:dPt>
          <c:dLbls>
            <c:dLbl>
              <c:idx val="0"/>
              <c:layout>
                <c:manualLayout>
                  <c:x val="-2.9350982290004446E-3"/>
                  <c:y val="2.18197725284339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3F-4C66-B1ED-F6FB20961037}"/>
                </c:ext>
              </c:extLst>
            </c:dLbl>
            <c:dLbl>
              <c:idx val="1"/>
              <c:layout>
                <c:manualLayout>
                  <c:x val="-7.4502315117587091E-4"/>
                  <c:y val="1.03255196548707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3F-4C66-B1ED-F6FB20961037}"/>
                </c:ext>
              </c:extLst>
            </c:dLbl>
            <c:dLbl>
              <c:idx val="2"/>
              <c:layout>
                <c:manualLayout>
                  <c:x val="-1.5503875968992261E-3"/>
                  <c:y val="3.13983165897366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3F-4C66-B1ED-F6FB20961037}"/>
                </c:ext>
              </c:extLst>
            </c:dLbl>
            <c:dLbl>
              <c:idx val="3"/>
              <c:layout>
                <c:manualLayout>
                  <c:x val="0"/>
                  <c:y val="1.53256704980842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3F-4C66-B1ED-F6FB20961037}"/>
                </c:ext>
              </c:extLst>
            </c:dLbl>
            <c:dLbl>
              <c:idx val="4"/>
              <c:layout>
                <c:manualLayout>
                  <c:x val="7.4074074074072715E-3"/>
                  <c:y val="2.3668639053254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3F-4C66-B1ED-F6FB209610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Book Antiqua"/>
                    <a:ea typeface="Book Antiqua"/>
                    <a:cs typeface="Book Antiqu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18'!$B$1:$F$1</c:f>
              <c:numCache>
                <c:formatCode>[$-409]mmm\-yy;@</c:formatCode>
                <c:ptCount val="5"/>
                <c:pt idx="0">
                  <c:v>44256</c:v>
                </c:pt>
                <c:pt idx="1">
                  <c:v>44621</c:v>
                </c:pt>
                <c:pt idx="2">
                  <c:v>44986</c:v>
                </c:pt>
                <c:pt idx="3">
                  <c:v>45352</c:v>
                </c:pt>
                <c:pt idx="4">
                  <c:v>45717</c:v>
                </c:pt>
              </c:numCache>
            </c:numRef>
          </c:cat>
          <c:val>
            <c:numRef>
              <c:f>'Figure 18'!$B$2:$F$2</c:f>
              <c:numCache>
                <c:formatCode>_(* #,##0.0_);_(* \(#,##0.0\);_(* "-"??_);_(@_)</c:formatCode>
                <c:ptCount val="5"/>
                <c:pt idx="0">
                  <c:v>256.86364779000002</c:v>
                </c:pt>
                <c:pt idx="1">
                  <c:v>353.74249959000002</c:v>
                </c:pt>
                <c:pt idx="2">
                  <c:v>273.25976560999999</c:v>
                </c:pt>
                <c:pt idx="3">
                  <c:v>334.17297551000001</c:v>
                </c:pt>
                <c:pt idx="4">
                  <c:v>269.17972852999998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3F-4C66-B1ED-F6FB20961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1"/>
        <c:overlap val="-59"/>
        <c:axId val="1092896400"/>
        <c:axId val="1092892048"/>
      </c:barChart>
      <c:catAx>
        <c:axId val="1092896400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1092892048"/>
        <c:crosses val="autoZero"/>
        <c:auto val="0"/>
        <c:lblAlgn val="ctr"/>
        <c:lblOffset val="100"/>
        <c:noMultiLvlLbl val="0"/>
      </c:catAx>
      <c:valAx>
        <c:axId val="1092892048"/>
        <c:scaling>
          <c:orientation val="minMax"/>
        </c:scaling>
        <c:delete val="0"/>
        <c:axPos val="l"/>
        <c:numFmt formatCode="_(* #,##0.0_);_(* \(#,##0.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1092896400"/>
        <c:crosses val="autoZero"/>
        <c:crossBetween val="between"/>
        <c:majorUnit val="200"/>
        <c:minorUnit val="50"/>
      </c:valAx>
      <c:spPr>
        <a:solidFill>
          <a:srgbClr val="EBF1DE">
            <a:lumMod val="95000"/>
          </a:srgbClr>
        </a:solidFill>
        <a:ln>
          <a:noFill/>
        </a:ln>
      </c:spPr>
    </c:plotArea>
    <c:plotVisOnly val="1"/>
    <c:dispBlanksAs val="gap"/>
    <c:showDLblsOverMax val="0"/>
  </c:chart>
  <c:spPr>
    <a:solidFill>
      <a:srgbClr val="C4D79B">
        <a:lumMod val="95000"/>
      </a:srgbClr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 alignWithMargins="0"/>
    <c:pageMargins b="1" l="0.75000000000000022" r="0.75000000000000022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52520233537613759"/>
          <c:y val="6.1488091766306992E-2"/>
          <c:w val="0.39563712371551296"/>
          <c:h val="0.9047250289622530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48A54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('Figure 2'!$A$7,'Figure 2'!$A$8,'Figure 2'!$A$11,'Figure 2'!$A$12,'Figure 2'!$A$15,'Figure 2'!$A$18,'Figure 2'!$A$19,'Figure 2'!$A$20,'Figure 2'!$A$23,'Figure 2'!$A$26,'Figure 2'!$A$29,'Figure 2'!$A$31,'Figure 2'!$A$32)</c:f>
              <c:strCache>
                <c:ptCount val="13"/>
                <c:pt idx="0">
                  <c:v>Agriculture &amp; Fishing</c:v>
                </c:pt>
                <c:pt idx="1">
                  <c:v>Mining &amp; Quarrying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Electricity &amp; Water Supply</c:v>
                </c:pt>
                <c:pt idx="5">
                  <c:v>Wholesale &amp; Retail Trade, Repairs &amp; Installation of Machinery</c:v>
                </c:pt>
                <c:pt idx="6">
                  <c:v>Hotels &amp; Restaurants incl. Bars</c:v>
                </c:pt>
                <c:pt idx="7">
                  <c:v>Transport, Storage &amp; Communication</c:v>
                </c:pt>
                <c:pt idx="8">
                  <c:v>Financing &amp; Insurance Services</c:v>
                </c:pt>
                <c:pt idx="9">
                  <c:v>Business Activities and Admin.</c:v>
                </c:pt>
                <c:pt idx="10">
                  <c:v>Real Estate</c:v>
                </c:pt>
                <c:pt idx="11">
                  <c:v>Producers of Government Services</c:v>
                </c:pt>
                <c:pt idx="12">
                  <c:v>Other Services</c:v>
                </c:pt>
              </c:strCache>
            </c:strRef>
          </c:cat>
          <c:val>
            <c:numRef>
              <c:f>('Figure 2'!$B$7,'Figure 2'!$B$8,'Figure 2'!$B$11,'Figure 2'!$B$12,'Figure 2'!$B$15,'Figure 2'!$B$18,'Figure 2'!$B$19,'Figure 2'!$B$20,'Figure 2'!$B$23,'Figure 2'!$B$26,'Figure 2'!$B$29,'Figure 2'!$B$31,'Figure 2'!$B$32)</c:f>
              <c:numCache>
                <c:formatCode>_(* #,##0.0_);_(* \(#,##0.0\);_(* "-"??_);_(@_)</c:formatCode>
                <c:ptCount val="13"/>
                <c:pt idx="0">
                  <c:v>4.8765782014074555</c:v>
                </c:pt>
                <c:pt idx="1">
                  <c:v>3.2170317669188542</c:v>
                </c:pt>
                <c:pt idx="2">
                  <c:v>2.65891708566528</c:v>
                </c:pt>
                <c:pt idx="3">
                  <c:v>3.8604381203026117</c:v>
                </c:pt>
                <c:pt idx="4">
                  <c:v>6.599818541461322</c:v>
                </c:pt>
                <c:pt idx="5">
                  <c:v>1.7132710674185647</c:v>
                </c:pt>
                <c:pt idx="6">
                  <c:v>12.570160263301533</c:v>
                </c:pt>
                <c:pt idx="7">
                  <c:v>4.0326560037572845</c:v>
                </c:pt>
                <c:pt idx="8">
                  <c:v>2.9576247351446483</c:v>
                </c:pt>
                <c:pt idx="9">
                  <c:v>2.9068642345665641</c:v>
                </c:pt>
                <c:pt idx="10">
                  <c:v>3.2520916291792545</c:v>
                </c:pt>
                <c:pt idx="11">
                  <c:v>3.8907836351524505</c:v>
                </c:pt>
                <c:pt idx="12">
                  <c:v>3.7141625969549175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AB-41B9-92A0-5ED7BFF60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414698448"/>
        <c:axId val="414692176"/>
      </c:barChart>
      <c:catAx>
        <c:axId val="414698448"/>
        <c:scaling>
          <c:orientation val="maxMin"/>
        </c:scaling>
        <c:delete val="0"/>
        <c:axPos val="l"/>
        <c:majorGridlines>
          <c:spPr>
            <a:ln>
              <a:solidFill>
                <a:schemeClr val="tx1"/>
              </a:solidFill>
              <a:prstDash val="sysDot"/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100"/>
            </a:pPr>
            <a:endParaRPr lang="en-US"/>
          </a:p>
        </c:txPr>
        <c:crossAx val="414692176"/>
        <c:crosses val="autoZero"/>
        <c:auto val="1"/>
        <c:lblAlgn val="ctr"/>
        <c:lblOffset val="100"/>
        <c:noMultiLvlLbl val="0"/>
      </c:catAx>
      <c:valAx>
        <c:axId val="414692176"/>
        <c:scaling>
          <c:orientation val="minMax"/>
          <c:max val="20"/>
          <c:min val="-5"/>
        </c:scaling>
        <c:delete val="1"/>
        <c:axPos val="t"/>
        <c:numFmt formatCode="_(* #,##0.0_);_(* \(#,##0.0\);_(* &quot;-&quot;??_);_(@_)" sourceLinked="1"/>
        <c:majorTickMark val="out"/>
        <c:minorTickMark val="none"/>
        <c:tickLblPos val="nextTo"/>
        <c:crossAx val="414698448"/>
        <c:crosses val="autoZero"/>
        <c:crossBetween val="between"/>
        <c:majorUnit val="20"/>
      </c:valAx>
    </c:plotArea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25730320295329"/>
          <c:y val="6.9433654126567518E-2"/>
          <c:w val="0.76671308369412028"/>
          <c:h val="0.75880616408097501"/>
        </c:manualLayout>
      </c:layout>
      <c:lineChart>
        <c:grouping val="stacked"/>
        <c:varyColors val="0"/>
        <c:ser>
          <c:idx val="0"/>
          <c:order val="0"/>
          <c:tx>
            <c:strRef>
              <c:f>'Figure 19 '!$B$3</c:f>
              <c:strCache>
                <c:ptCount val="1"/>
                <c:pt idx="0">
                  <c:v>Nos. Property Transfers</c:v>
                </c:pt>
              </c:strCache>
            </c:strRef>
          </c:tx>
          <c:spPr>
            <a:ln w="28575">
              <a:solidFill>
                <a:srgbClr val="95B74F"/>
              </a:solidFill>
            </a:ln>
          </c:spPr>
          <c:marker>
            <c:symbol val="diamond"/>
            <c:size val="7"/>
            <c:spPr>
              <a:solidFill>
                <a:srgbClr val="9BBB59"/>
              </a:solidFill>
              <a:ln w="25400">
                <a:solidFill>
                  <a:srgbClr val="9BBB59"/>
                </a:solidFill>
                <a:prstDash val="solid"/>
              </a:ln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0-A376-4983-AA14-EA0689D2E5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1-A376-4983-AA14-EA0689D2E5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2-A376-4983-AA14-EA0689D2E5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3-A376-4983-AA14-EA0689D2E525}"/>
              </c:ext>
            </c:extLst>
          </c:dPt>
          <c:dLbls>
            <c:dLbl>
              <c:idx val="0"/>
              <c:layout>
                <c:manualLayout>
                  <c:x val="-7.7170418006430902E-2"/>
                  <c:y val="-7.920792079207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76-4983-AA14-EA0689D2E525}"/>
                </c:ext>
              </c:extLst>
            </c:dLbl>
            <c:dLbl>
              <c:idx val="1"/>
              <c:layout>
                <c:manualLayout>
                  <c:x val="-7.6004441752473242E-2"/>
                  <c:y val="-7.2607057451151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76-4983-AA14-EA0689D2E525}"/>
                </c:ext>
              </c:extLst>
            </c:dLbl>
            <c:dLbl>
              <c:idx val="2"/>
              <c:layout>
                <c:manualLayout>
                  <c:x val="-7.3507542326439967E-2"/>
                  <c:y val="-7.9207699037620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76-4983-AA14-EA0689D2E525}"/>
                </c:ext>
              </c:extLst>
            </c:dLbl>
            <c:dLbl>
              <c:idx val="3"/>
              <c:layout>
                <c:manualLayout>
                  <c:x val="-7.47558478267141E-2"/>
                  <c:y val="-7.2607057451151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76-4983-AA14-EA0689D2E525}"/>
                </c:ext>
              </c:extLst>
            </c:dLbl>
            <c:dLbl>
              <c:idx val="4"/>
              <c:layout>
                <c:manualLayout>
                  <c:x val="-4.6617922759655178E-2"/>
                  <c:y val="-7.6215806357538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76-4983-AA14-EA0689D2E5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Book Antiqua"/>
                    <a:ea typeface="Book Antiqua"/>
                    <a:cs typeface="Book Antiqua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19 '!$C$1:$G$1</c:f>
              <c:numCache>
                <c:formatCode>[$-409]mmm\-yy;@</c:formatCode>
                <c:ptCount val="5"/>
                <c:pt idx="0">
                  <c:v>44256</c:v>
                </c:pt>
                <c:pt idx="1">
                  <c:v>44621</c:v>
                </c:pt>
                <c:pt idx="2">
                  <c:v>44986</c:v>
                </c:pt>
                <c:pt idx="3">
                  <c:v>45352</c:v>
                </c:pt>
                <c:pt idx="4">
                  <c:v>45717</c:v>
                </c:pt>
              </c:numCache>
            </c:numRef>
          </c:cat>
          <c:val>
            <c:numRef>
              <c:f>'Figure 19 '!$C$3:$G$3</c:f>
              <c:numCache>
                <c:formatCode>_(* #,##0_);_(* \(#,##0\);_(* "-"??_);_(@_)</c:formatCode>
                <c:ptCount val="5"/>
                <c:pt idx="0">
                  <c:v>808</c:v>
                </c:pt>
                <c:pt idx="1">
                  <c:v>823</c:v>
                </c:pt>
                <c:pt idx="2">
                  <c:v>613</c:v>
                </c:pt>
                <c:pt idx="3">
                  <c:v>614</c:v>
                </c:pt>
                <c:pt idx="4">
                  <c:v>518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A376-4983-AA14-EA0689D2E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902384"/>
        <c:axId val="1092896944"/>
      </c:lineChart>
      <c:catAx>
        <c:axId val="1092902384"/>
        <c:scaling>
          <c:orientation val="minMax"/>
        </c:scaling>
        <c:delete val="0"/>
        <c:axPos val="b"/>
        <c:numFmt formatCode="[$-409]mmm\-yy;@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1092896944"/>
        <c:crosses val="autoZero"/>
        <c:auto val="0"/>
        <c:lblAlgn val="ctr"/>
        <c:lblOffset val="100"/>
        <c:noMultiLvlLbl val="0"/>
      </c:catAx>
      <c:valAx>
        <c:axId val="1092896944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Book Antiqua"/>
                <a:ea typeface="Book Antiqua"/>
                <a:cs typeface="Book Antiqua"/>
              </a:defRPr>
            </a:pPr>
            <a:endParaRPr lang="en-US"/>
          </a:p>
        </c:txPr>
        <c:crossAx val="1092902384"/>
        <c:crosses val="autoZero"/>
        <c:crossBetween val="between"/>
        <c:majorUnit val="400"/>
        <c:minorUnit val="50"/>
      </c:valAx>
      <c:spPr>
        <a:solidFill>
          <a:srgbClr val="EBF1DE">
            <a:lumMod val="95000"/>
          </a:srgbClr>
        </a:solidFill>
        <a:ln>
          <a:noFill/>
        </a:ln>
      </c:spPr>
    </c:plotArea>
    <c:plotVisOnly val="1"/>
    <c:dispBlanksAs val="zero"/>
    <c:showDLblsOverMax val="0"/>
  </c:chart>
  <c:spPr>
    <a:solidFill>
      <a:srgbClr val="C4D79B">
        <a:lumMod val="95000"/>
      </a:srgbClr>
    </a:solidFill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/>
          <a:ea typeface="Book Antiqua"/>
          <a:cs typeface="Book Antiqua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20'!$B$1</c:f>
              <c:strCache>
                <c:ptCount val="1"/>
                <c:pt idx="0">
                  <c:v>Net Lending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Book Antiqua" panose="02040602050305030304" pitchFamily="18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20'!$A$2:$A$6</c:f>
              <c:numCache>
                <c:formatCode>General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'Figure 20'!$B$2:$B$6</c:f>
              <c:numCache>
                <c:formatCode>0.0</c:formatCode>
                <c:ptCount val="5"/>
                <c:pt idx="0">
                  <c:v>188.53010766</c:v>
                </c:pt>
                <c:pt idx="1">
                  <c:v>210.12397448999999</c:v>
                </c:pt>
                <c:pt idx="2">
                  <c:v>230.45019123999998</c:v>
                </c:pt>
                <c:pt idx="3">
                  <c:v>250.02233125999999</c:v>
                </c:pt>
                <c:pt idx="4">
                  <c:v>244.78531488000004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A-4978-8BFF-B6F382DE0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axId val="539608224"/>
        <c:axId val="539614104"/>
      </c:barChart>
      <c:catAx>
        <c:axId val="53960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>
                <a:latin typeface="Book Antiqua" panose="02040602050305030304" pitchFamily="18" charset="0"/>
              </a:defRPr>
            </a:pPr>
            <a:endParaRPr lang="en-US"/>
          </a:p>
        </c:txPr>
        <c:crossAx val="539614104"/>
        <c:crosses val="autoZero"/>
        <c:auto val="1"/>
        <c:lblAlgn val="ctr"/>
        <c:lblOffset val="100"/>
        <c:noMultiLvlLbl val="0"/>
      </c:catAx>
      <c:valAx>
        <c:axId val="539614104"/>
        <c:scaling>
          <c:orientation val="minMax"/>
          <c:max val="270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Book Antiqua" panose="02040602050305030304" pitchFamily="18" charset="0"/>
              </a:defRPr>
            </a:pPr>
            <a:endParaRPr lang="en-US"/>
          </a:p>
        </c:txPr>
        <c:crossAx val="539608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2000" b="1"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22'!$A$3:$B$11</c:f>
              <c:multiLvlStrCache>
                <c:ptCount val="9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</c:lvl>
                <c:lvl>
                  <c:pt idx="0">
                    <c:v>2023</c:v>
                  </c:pt>
                  <c:pt idx="4">
                    <c:v>2024</c:v>
                  </c:pt>
                  <c:pt idx="8">
                    <c:v>2025</c:v>
                  </c:pt>
                </c:lvl>
              </c:multiLvlStrCache>
            </c:multiLvlStrRef>
          </c:cat>
          <c:val>
            <c:numRef>
              <c:f>'Figure 22'!$C$3:$C$11</c:f>
              <c:numCache>
                <c:formatCode>#,##0.0</c:formatCode>
                <c:ptCount val="9"/>
                <c:pt idx="0" formatCode="0.0">
                  <c:v>496.055295</c:v>
                </c:pt>
                <c:pt idx="1">
                  <c:v>477.18826723000001</c:v>
                </c:pt>
                <c:pt idx="2">
                  <c:v>469.04925378000002</c:v>
                </c:pt>
                <c:pt idx="3" formatCode="0.0">
                  <c:v>453.19882367000002</c:v>
                </c:pt>
                <c:pt idx="4" formatCode="0.0">
                  <c:v>445.90558104000002</c:v>
                </c:pt>
                <c:pt idx="5" formatCode="0.0">
                  <c:v>430.05515092000002</c:v>
                </c:pt>
                <c:pt idx="6" formatCode="0.0">
                  <c:v>421.07036632000001</c:v>
                </c:pt>
                <c:pt idx="7" formatCode="0.0">
                  <c:v>405.21993621000001</c:v>
                </c:pt>
                <c:pt idx="8" formatCode="0.0">
                  <c:v>396.85683621999999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7-421E-84E6-493D6F02D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axId val="596813240"/>
        <c:axId val="596814024"/>
      </c:barChart>
      <c:catAx>
        <c:axId val="5968132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596814024"/>
        <c:crosses val="autoZero"/>
        <c:auto val="1"/>
        <c:lblAlgn val="ctr"/>
        <c:lblOffset val="100"/>
        <c:noMultiLvlLbl val="0"/>
      </c:catAx>
      <c:valAx>
        <c:axId val="596814024"/>
        <c:scaling>
          <c:orientation val="minMax"/>
          <c:max val="500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800" b="0"/>
            </a:pPr>
            <a:endParaRPr lang="en-US"/>
          </a:p>
        </c:txPr>
        <c:crossAx val="596813240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00343707036621"/>
          <c:y val="7.1513814396388861E-2"/>
          <c:w val="0.85316987815547451"/>
          <c:h val="0.62719991425955268"/>
        </c:manualLayout>
      </c:layout>
      <c:lineChart>
        <c:grouping val="standard"/>
        <c:varyColors val="0"/>
        <c:ser>
          <c:idx val="0"/>
          <c:order val="0"/>
          <c:marker>
            <c:symbol val="diamond"/>
            <c:size val="5"/>
            <c:spPr>
              <a:solidFill>
                <a:schemeClr val="accent1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4.008016032064126E-2"/>
                  <c:y val="3.1331584100769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66-4A58-9D21-11CD2D03203F}"/>
                </c:ext>
              </c:extLst>
            </c:dLbl>
            <c:dLbl>
              <c:idx val="1"/>
              <c:layout>
                <c:manualLayout>
                  <c:x val="-6.4128256513026047E-2"/>
                  <c:y val="-2.08877227338466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6-4A58-9D21-11CD2D03203F}"/>
                </c:ext>
              </c:extLst>
            </c:dLbl>
            <c:dLbl>
              <c:idx val="4"/>
              <c:layout>
                <c:manualLayout>
                  <c:x val="-4.8096192384769566E-2"/>
                  <c:y val="-4.1596534834445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6-4A58-9D21-11CD2D03203F}"/>
                </c:ext>
              </c:extLst>
            </c:dLbl>
            <c:dLbl>
              <c:idx val="5"/>
              <c:layout>
                <c:manualLayout>
                  <c:x val="-3.7408149632598531E-2"/>
                  <c:y val="-5.88235067069991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6-4A58-9D21-11CD2D03203F}"/>
                </c:ext>
              </c:extLst>
            </c:dLbl>
            <c:dLbl>
              <c:idx val="6"/>
              <c:layout>
                <c:manualLayout>
                  <c:x val="-8.0160320641282558E-3"/>
                  <c:y val="-4.901958892249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6-4A58-9D21-11CD2D03203F}"/>
                </c:ext>
              </c:extLst>
            </c:dLbl>
            <c:dLbl>
              <c:idx val="7"/>
              <c:layout>
                <c:manualLayout>
                  <c:x val="-2.9392117568470273E-2"/>
                  <c:y val="-5.8823506706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66-4A58-9D21-11CD2D03203F}"/>
                </c:ext>
              </c:extLst>
            </c:dLbl>
            <c:dLbl>
              <c:idx val="8"/>
              <c:layout>
                <c:manualLayout>
                  <c:x val="-2.4048096192384866E-2"/>
                  <c:y val="-5.3921547814749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34-43C1-9CB7-5DB8496A00BF}"/>
                </c:ext>
              </c:extLst>
            </c:dLbl>
            <c:dLbl>
              <c:idx val="9"/>
              <c:layout>
                <c:manualLayout>
                  <c:x val="-8.0160320641283547E-3"/>
                  <c:y val="-5.8823506706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4-43C1-9CB7-5DB8496A00BF}"/>
                </c:ext>
              </c:extLst>
            </c:dLbl>
            <c:dLbl>
              <c:idx val="10"/>
              <c:layout>
                <c:manualLayout>
                  <c:x val="-4.0080160320641378E-2"/>
                  <c:y val="-5.88235067069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4-43C1-9CB7-5DB8496A00BF}"/>
                </c:ext>
              </c:extLst>
            </c:dLbl>
            <c:dLbl>
              <c:idx val="11"/>
              <c:layout>
                <c:manualLayout>
                  <c:x val="-4.0080160320641281E-2"/>
                  <c:y val="-4.9019588922499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4-43C1-9CB7-5DB8496A00B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'Figure 3'!$A$2:$B$14</c:f>
              <c:multiLvlStrCache>
                <c:ptCount val="13"/>
                <c:lvl>
                  <c:pt idx="0">
                    <c:v>QTR 1</c:v>
                  </c:pt>
                  <c:pt idx="1">
                    <c:v>QTR 2</c:v>
                  </c:pt>
                  <c:pt idx="2">
                    <c:v>QTR 3</c:v>
                  </c:pt>
                  <c:pt idx="3">
                    <c:v>QTR 4</c:v>
                  </c:pt>
                  <c:pt idx="4">
                    <c:v>QTR 1</c:v>
                  </c:pt>
                  <c:pt idx="5">
                    <c:v>QTR 2</c:v>
                  </c:pt>
                  <c:pt idx="6">
                    <c:v>QTR 3</c:v>
                  </c:pt>
                  <c:pt idx="7">
                    <c:v>QTR 4</c:v>
                  </c:pt>
                  <c:pt idx="8">
                    <c:v>QTR 1</c:v>
                  </c:pt>
                  <c:pt idx="9">
                    <c:v>QTR 2</c:v>
                  </c:pt>
                  <c:pt idx="10">
                    <c:v>QTR 3</c:v>
                  </c:pt>
                  <c:pt idx="11">
                    <c:v>QTR 4</c:v>
                  </c:pt>
                  <c:pt idx="12">
                    <c:v>QTR 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'Figure 3'!$C$2:$C$14</c:f>
              <c:numCache>
                <c:formatCode>0.0</c:formatCode>
                <c:ptCount val="13"/>
                <c:pt idx="0">
                  <c:v>-0.99370548700971995</c:v>
                </c:pt>
                <c:pt idx="1">
                  <c:v>0.18553904233240814</c:v>
                </c:pt>
                <c:pt idx="2">
                  <c:v>6.5011021334314876</c:v>
                </c:pt>
                <c:pt idx="3">
                  <c:v>7.6147678084302868</c:v>
                </c:pt>
                <c:pt idx="4">
                  <c:v>11.192627685259964</c:v>
                </c:pt>
                <c:pt idx="5">
                  <c:v>12.13128053567425</c:v>
                </c:pt>
                <c:pt idx="6">
                  <c:v>9.222075931510588</c:v>
                </c:pt>
                <c:pt idx="7">
                  <c:v>5.9161330900550553</c:v>
                </c:pt>
                <c:pt idx="8">
                  <c:v>6.5651998638557814</c:v>
                </c:pt>
                <c:pt idx="9">
                  <c:v>4.1322135900471579</c:v>
                </c:pt>
                <c:pt idx="10">
                  <c:v>1.153008836164247</c:v>
                </c:pt>
                <c:pt idx="11">
                  <c:v>3.5624000412732642</c:v>
                </c:pt>
                <c:pt idx="12">
                  <c:v>1.4795364359107452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66-4A58-9D21-11CD2D032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749328"/>
        <c:axId val="-71749872"/>
      </c:lineChart>
      <c:catAx>
        <c:axId val="-71749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n-US"/>
          </a:p>
        </c:txPr>
        <c:crossAx val="-71749872"/>
        <c:crosses val="autoZero"/>
        <c:auto val="1"/>
        <c:lblAlgn val="ctr"/>
        <c:lblOffset val="100"/>
        <c:noMultiLvlLbl val="0"/>
      </c:catAx>
      <c:valAx>
        <c:axId val="-71749872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-7174932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50"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84847619436172"/>
          <c:y val="6.1224552125813264E-2"/>
          <c:w val="0.84041051863335736"/>
          <c:h val="0.57146134916205171"/>
        </c:manualLayout>
      </c:layout>
      <c:lineChart>
        <c:grouping val="standard"/>
        <c:varyColors val="0"/>
        <c:ser>
          <c:idx val="0"/>
          <c:order val="0"/>
          <c:tx>
            <c:strRef>
              <c:f>[12]Data!$E$3</c:f>
              <c:strCache>
                <c:ptCount val="1"/>
                <c:pt idx="0">
                  <c:v>Food Index</c:v>
                </c:pt>
              </c:strCache>
            </c:strRef>
          </c:tx>
          <c:spPr>
            <a:ln w="28575">
              <a:solidFill>
                <a:schemeClr val="accent5"/>
              </a:solidFill>
              <a:prstDash val="solid"/>
            </a:ln>
          </c:spPr>
          <c:marker>
            <c:symbol val="diamond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multiLvlStrRef>
              <c:f>[12]Data!$B$48:$C$64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2021</c:v>
                  </c:pt>
                  <c:pt idx="11">
                    <c:v>2021</c:v>
                  </c:pt>
                  <c:pt idx="12">
                    <c:v>2021</c:v>
                  </c:pt>
                  <c:pt idx="13">
                    <c:v>2022</c:v>
                  </c:pt>
                  <c:pt idx="14">
                    <c:v>2022</c:v>
                  </c:pt>
                  <c:pt idx="15">
                    <c:v>2022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[12]Data!$E$48:$E$64</c:f>
              <c:numCache>
                <c:formatCode>General</c:formatCode>
                <c:ptCount val="17"/>
                <c:pt idx="0">
                  <c:v>105.68</c:v>
                </c:pt>
                <c:pt idx="1">
                  <c:v>105.86</c:v>
                </c:pt>
                <c:pt idx="2">
                  <c:v>106.33</c:v>
                </c:pt>
                <c:pt idx="3">
                  <c:v>107.66</c:v>
                </c:pt>
                <c:pt idx="4">
                  <c:v>109</c:v>
                </c:pt>
                <c:pt idx="5">
                  <c:v>109.97</c:v>
                </c:pt>
                <c:pt idx="6">
                  <c:v>112.661</c:v>
                </c:pt>
                <c:pt idx="7">
                  <c:v>113.53060000000001</c:v>
                </c:pt>
                <c:pt idx="8">
                  <c:v>114.4044</c:v>
                </c:pt>
                <c:pt idx="9">
                  <c:v>114.9973</c:v>
                </c:pt>
                <c:pt idx="10">
                  <c:v>116.0869</c:v>
                </c:pt>
                <c:pt idx="11">
                  <c:v>117.3045</c:v>
                </c:pt>
                <c:pt idx="12">
                  <c:v>119.3159</c:v>
                </c:pt>
                <c:pt idx="13">
                  <c:v>120.5836</c:v>
                </c:pt>
                <c:pt idx="14">
                  <c:v>125.2672</c:v>
                </c:pt>
                <c:pt idx="15">
                  <c:v>129.01910000000001</c:v>
                </c:pt>
                <c:pt idx="16">
                  <c:v>136.00540000000001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2-40CB-9F88-4C5DD36AABA0}"/>
            </c:ext>
          </c:extLst>
        </c:ser>
        <c:ser>
          <c:idx val="1"/>
          <c:order val="1"/>
          <c:tx>
            <c:v>Housing &amp; Utilities</c:v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square"/>
            <c:size val="4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multiLvlStrRef>
              <c:f>[12]Data!$B$48:$C$64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2021</c:v>
                  </c:pt>
                  <c:pt idx="11">
                    <c:v>2021</c:v>
                  </c:pt>
                  <c:pt idx="12">
                    <c:v>2021</c:v>
                  </c:pt>
                  <c:pt idx="13">
                    <c:v>2022</c:v>
                  </c:pt>
                  <c:pt idx="14">
                    <c:v>2022</c:v>
                  </c:pt>
                  <c:pt idx="15">
                    <c:v>2022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[12]Data!$H$48:$H$64</c:f>
              <c:numCache>
                <c:formatCode>General</c:formatCode>
                <c:ptCount val="17"/>
                <c:pt idx="0">
                  <c:v>103.18</c:v>
                </c:pt>
                <c:pt idx="1">
                  <c:v>114.77</c:v>
                </c:pt>
                <c:pt idx="2">
                  <c:v>114.85</c:v>
                </c:pt>
                <c:pt idx="3">
                  <c:v>116.82</c:v>
                </c:pt>
                <c:pt idx="4">
                  <c:v>115.67</c:v>
                </c:pt>
                <c:pt idx="5">
                  <c:v>117.12983005956869</c:v>
                </c:pt>
                <c:pt idx="6">
                  <c:v>116.62990590854251</c:v>
                </c:pt>
                <c:pt idx="7">
                  <c:v>113.21706129782974</c:v>
                </c:pt>
                <c:pt idx="8">
                  <c:v>118.09072709450102</c:v>
                </c:pt>
                <c:pt idx="9">
                  <c:v>111.06175785052301</c:v>
                </c:pt>
                <c:pt idx="10">
                  <c:v>112.64181154117711</c:v>
                </c:pt>
                <c:pt idx="11">
                  <c:v>124.82810695459342</c:v>
                </c:pt>
                <c:pt idx="12">
                  <c:v>131.46419369764601</c:v>
                </c:pt>
                <c:pt idx="13">
                  <c:v>133.3709226463854</c:v>
                </c:pt>
                <c:pt idx="14">
                  <c:v>134.28450000000001</c:v>
                </c:pt>
                <c:pt idx="15">
                  <c:v>142.50649999999999</c:v>
                </c:pt>
                <c:pt idx="16">
                  <c:v>138.87860000000001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2-40CB-9F88-4C5DD36AABA0}"/>
            </c:ext>
          </c:extLst>
        </c:ser>
        <c:ser>
          <c:idx val="2"/>
          <c:order val="2"/>
          <c:tx>
            <c:strRef>
              <c:f>[12]Data!$AD$3</c:f>
              <c:strCache>
                <c:ptCount val="1"/>
                <c:pt idx="0">
                  <c:v>Restaurants and hotels</c:v>
                </c:pt>
              </c:strCache>
            </c:strRef>
          </c:tx>
          <c:spPr>
            <a:ln w="28575">
              <a:solidFill>
                <a:srgbClr val="333333"/>
              </a:solidFill>
              <a:prstDash val="sysDash"/>
            </a:ln>
          </c:spPr>
          <c:marker>
            <c:symbol val="circle"/>
            <c:size val="4"/>
            <c:spPr>
              <a:solidFill>
                <a:srgbClr val="FFFF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cat>
            <c:multiLvlStrRef>
              <c:f>[12]Data!$B$48:$C$64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2021</c:v>
                  </c:pt>
                  <c:pt idx="11">
                    <c:v>2021</c:v>
                  </c:pt>
                  <c:pt idx="12">
                    <c:v>2021</c:v>
                  </c:pt>
                  <c:pt idx="13">
                    <c:v>2022</c:v>
                  </c:pt>
                  <c:pt idx="14">
                    <c:v>2022</c:v>
                  </c:pt>
                  <c:pt idx="15">
                    <c:v>2022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[12]Data!$AD$48:$AD$64</c:f>
              <c:numCache>
                <c:formatCode>General</c:formatCode>
                <c:ptCount val="17"/>
                <c:pt idx="0">
                  <c:v>98.86</c:v>
                </c:pt>
                <c:pt idx="1">
                  <c:v>101.2</c:v>
                </c:pt>
                <c:pt idx="2">
                  <c:v>100.69</c:v>
                </c:pt>
                <c:pt idx="3">
                  <c:v>101.82</c:v>
                </c:pt>
                <c:pt idx="4">
                  <c:v>102.53</c:v>
                </c:pt>
                <c:pt idx="5">
                  <c:v>101.52</c:v>
                </c:pt>
                <c:pt idx="6">
                  <c:v>100.776</c:v>
                </c:pt>
                <c:pt idx="7">
                  <c:v>101.2323</c:v>
                </c:pt>
                <c:pt idx="8">
                  <c:v>101.3275</c:v>
                </c:pt>
                <c:pt idx="9">
                  <c:v>102.5569</c:v>
                </c:pt>
                <c:pt idx="10">
                  <c:v>102.6494</c:v>
                </c:pt>
                <c:pt idx="11">
                  <c:v>103.99590000000001</c:v>
                </c:pt>
                <c:pt idx="12">
                  <c:v>107.04430000000001</c:v>
                </c:pt>
                <c:pt idx="13">
                  <c:v>106.9182</c:v>
                </c:pt>
                <c:pt idx="14">
                  <c:v>109.77370000000001</c:v>
                </c:pt>
                <c:pt idx="15">
                  <c:v>111.8584</c:v>
                </c:pt>
                <c:pt idx="16">
                  <c:v>112.75190000000001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2-40CB-9F88-4C5DD36AABA0}"/>
            </c:ext>
          </c:extLst>
        </c:ser>
        <c:ser>
          <c:idx val="3"/>
          <c:order val="3"/>
          <c:tx>
            <c:strRef>
              <c:f>[12]Data!$R$3</c:f>
              <c:strCache>
                <c:ptCount val="1"/>
                <c:pt idx="0">
                  <c:v>Transport</c:v>
                </c:pt>
              </c:strCache>
            </c:strRef>
          </c:tx>
          <c:spPr>
            <a:ln w="28575">
              <a:solidFill>
                <a:srgbClr val="339966"/>
              </a:solidFill>
              <a:prstDash val="solid"/>
            </a:ln>
          </c:spPr>
          <c:marker>
            <c:symbol val="x"/>
            <c:size val="4"/>
            <c:spPr>
              <a:noFill/>
              <a:ln>
                <a:solidFill>
                  <a:srgbClr val="003300"/>
                </a:solidFill>
                <a:prstDash val="solid"/>
              </a:ln>
            </c:spPr>
          </c:marker>
          <c:cat>
            <c:multiLvlStrRef>
              <c:f>[12]Data!$B$48:$C$64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2021</c:v>
                  </c:pt>
                  <c:pt idx="11">
                    <c:v>2021</c:v>
                  </c:pt>
                  <c:pt idx="12">
                    <c:v>2021</c:v>
                  </c:pt>
                  <c:pt idx="13">
                    <c:v>2022</c:v>
                  </c:pt>
                  <c:pt idx="14">
                    <c:v>2022</c:v>
                  </c:pt>
                  <c:pt idx="15">
                    <c:v>2022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[12]Data!$R$48:$R$64</c:f>
              <c:numCache>
                <c:formatCode>General</c:formatCode>
                <c:ptCount val="17"/>
                <c:pt idx="0">
                  <c:v>111.39</c:v>
                </c:pt>
                <c:pt idx="1">
                  <c:v>107.21</c:v>
                </c:pt>
                <c:pt idx="2">
                  <c:v>109.04</c:v>
                </c:pt>
                <c:pt idx="3">
                  <c:v>117.07</c:v>
                </c:pt>
                <c:pt idx="4">
                  <c:v>127.59</c:v>
                </c:pt>
                <c:pt idx="5">
                  <c:v>113.62</c:v>
                </c:pt>
                <c:pt idx="6">
                  <c:v>115.4044</c:v>
                </c:pt>
                <c:pt idx="7">
                  <c:v>116.4709</c:v>
                </c:pt>
                <c:pt idx="8">
                  <c:v>111.6576</c:v>
                </c:pt>
                <c:pt idx="9">
                  <c:v>111.6473</c:v>
                </c:pt>
                <c:pt idx="10">
                  <c:v>116.2838</c:v>
                </c:pt>
                <c:pt idx="11">
                  <c:v>121.30929999999999</c:v>
                </c:pt>
                <c:pt idx="12">
                  <c:v>127.9455</c:v>
                </c:pt>
                <c:pt idx="13">
                  <c:v>129.2133</c:v>
                </c:pt>
                <c:pt idx="14">
                  <c:v>136.0445</c:v>
                </c:pt>
                <c:pt idx="15">
                  <c:v>133.995</c:v>
                </c:pt>
                <c:pt idx="16">
                  <c:v>131.803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32-40CB-9F88-4C5DD36AABA0}"/>
            </c:ext>
          </c:extLst>
        </c:ser>
        <c:ser>
          <c:idx val="4"/>
          <c:order val="4"/>
          <c:tx>
            <c:strRef>
              <c:f>[12]Data!$D$3</c:f>
              <c:strCache>
                <c:ptCount val="1"/>
                <c:pt idx="0">
                  <c:v>CPI Index</c:v>
                </c:pt>
              </c:strCache>
            </c:strRef>
          </c:tx>
          <c:spPr>
            <a:ln w="28575">
              <a:solidFill>
                <a:srgbClr val="333333"/>
              </a:solidFill>
              <a:prstDash val="solid"/>
            </a:ln>
          </c:spPr>
          <c:marker>
            <c:symbol val="star"/>
            <c:size val="4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cat>
            <c:multiLvlStrRef>
              <c:f>[12]Data!$B$48:$C$64</c:f>
              <c:multiLvlStrCache>
                <c:ptCount val="17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  <c:pt idx="14">
                    <c:v>QTR 2</c:v>
                  </c:pt>
                  <c:pt idx="15">
                    <c:v>QTR 3</c:v>
                  </c:pt>
                  <c:pt idx="16">
                    <c:v>QTR 4</c:v>
                  </c:pt>
                </c:lvl>
                <c:lvl>
                  <c:pt idx="0">
                    <c:v>2018</c:v>
                  </c:pt>
                  <c:pt idx="1">
                    <c:v>2019</c:v>
                  </c:pt>
                  <c:pt idx="2">
                    <c:v>2019</c:v>
                  </c:pt>
                  <c:pt idx="3">
                    <c:v>2019</c:v>
                  </c:pt>
                  <c:pt idx="4">
                    <c:v>2019</c:v>
                  </c:pt>
                  <c:pt idx="5">
                    <c:v>2020</c:v>
                  </c:pt>
                  <c:pt idx="6">
                    <c:v>2020</c:v>
                  </c:pt>
                  <c:pt idx="7">
                    <c:v>2020</c:v>
                  </c:pt>
                  <c:pt idx="8">
                    <c:v>2020</c:v>
                  </c:pt>
                  <c:pt idx="9">
                    <c:v>2021</c:v>
                  </c:pt>
                  <c:pt idx="10">
                    <c:v>2021</c:v>
                  </c:pt>
                  <c:pt idx="11">
                    <c:v>2021</c:v>
                  </c:pt>
                  <c:pt idx="12">
                    <c:v>2021</c:v>
                  </c:pt>
                  <c:pt idx="13">
                    <c:v>2022</c:v>
                  </c:pt>
                  <c:pt idx="14">
                    <c:v>2022</c:v>
                  </c:pt>
                  <c:pt idx="15">
                    <c:v>2022</c:v>
                  </c:pt>
                  <c:pt idx="16">
                    <c:v>2022</c:v>
                  </c:pt>
                </c:lvl>
              </c:multiLvlStrCache>
            </c:multiLvlStrRef>
          </c:cat>
          <c:val>
            <c:numRef>
              <c:f>[12]Data!$D$48:$D$64</c:f>
              <c:numCache>
                <c:formatCode>General</c:formatCode>
                <c:ptCount val="17"/>
                <c:pt idx="0">
                  <c:v>104.1698</c:v>
                </c:pt>
                <c:pt idx="1">
                  <c:v>108.10680000000001</c:v>
                </c:pt>
                <c:pt idx="2">
                  <c:v>109.22629999999999</c:v>
                </c:pt>
                <c:pt idx="3">
                  <c:v>111.3121</c:v>
                </c:pt>
                <c:pt idx="4">
                  <c:v>112.919</c:v>
                </c:pt>
                <c:pt idx="5">
                  <c:v>111.31398530319338</c:v>
                </c:pt>
                <c:pt idx="6">
                  <c:v>111.49692846541713</c:v>
                </c:pt>
                <c:pt idx="7">
                  <c:v>110.76555460270681</c:v>
                </c:pt>
                <c:pt idx="8">
                  <c:v>112.2356798725441</c:v>
                </c:pt>
                <c:pt idx="9">
                  <c:v>110.20785212342635</c:v>
                </c:pt>
                <c:pt idx="10">
                  <c:v>111.70379879872192</c:v>
                </c:pt>
                <c:pt idx="11">
                  <c:v>117.96653643609061</c:v>
                </c:pt>
                <c:pt idx="12">
                  <c:v>120.78216629305146</c:v>
                </c:pt>
                <c:pt idx="13">
                  <c:v>122.54300669152333</c:v>
                </c:pt>
                <c:pt idx="14">
                  <c:v>125.25490000000001</c:v>
                </c:pt>
                <c:pt idx="15">
                  <c:v>128.84549999999999</c:v>
                </c:pt>
                <c:pt idx="16">
                  <c:v>127.9278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32-40CB-9F88-4C5DD36AA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750960"/>
        <c:axId val="-71743344"/>
      </c:lineChart>
      <c:catAx>
        <c:axId val="-7175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/>
            </a:pPr>
            <a:endParaRPr lang="en-US"/>
          </a:p>
        </c:txPr>
        <c:crossAx val="-71743344"/>
        <c:crossesAt val="100"/>
        <c:auto val="1"/>
        <c:lblAlgn val="ctr"/>
        <c:lblOffset val="100"/>
        <c:tickMarkSkip val="1"/>
        <c:noMultiLvlLbl val="0"/>
      </c:catAx>
      <c:valAx>
        <c:axId val="-71743344"/>
        <c:scaling>
          <c:orientation val="minMax"/>
          <c:min val="98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Index</a:t>
                </a:r>
              </a:p>
            </c:rich>
          </c:tx>
          <c:layout>
            <c:manualLayout>
              <c:xMode val="edge"/>
              <c:yMode val="edge"/>
              <c:x val="7.8192159196269189E-3"/>
              <c:y val="0.352049382791460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-71750960"/>
        <c:crosses val="autoZero"/>
        <c:crossBetween val="midCat"/>
        <c:maj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4.4520547945205477E-2"/>
          <c:y val="0.82798951688558686"/>
          <c:w val="0.89554794520547942"/>
          <c:h val="0.16326553854081993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Book Antiqua" panose="02040602050305030304" pitchFamily="18" charset="0"/>
          <a:ea typeface="Book Antiqua"/>
          <a:cs typeface="Book Antiqua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02328102258679"/>
          <c:y val="3.5992395323471732E-2"/>
          <c:w val="0.83312909656784706"/>
          <c:h val="0.57210390067741368"/>
        </c:manualLayout>
      </c:layout>
      <c:lineChart>
        <c:grouping val="standard"/>
        <c:varyColors val="0"/>
        <c:ser>
          <c:idx val="0"/>
          <c:order val="0"/>
          <c:tx>
            <c:strRef>
              <c:f>'Figure 4'!$C$1</c:f>
              <c:strCache>
                <c:ptCount val="1"/>
                <c:pt idx="0">
                  <c:v>Non-Food </c:v>
                </c:pt>
              </c:strCache>
            </c:strRef>
          </c:tx>
          <c:spPr>
            <a:ln>
              <a:solidFill>
                <a:srgbClr val="4F81BD"/>
              </a:solidFill>
            </a:ln>
          </c:spPr>
          <c:marker>
            <c:symbol val="diamond"/>
            <c:size val="5"/>
            <c:spPr>
              <a:solidFill>
                <a:srgbClr val="4F81BD"/>
              </a:solidFill>
              <a:ln>
                <a:solidFill>
                  <a:srgbClr val="4F81BD"/>
                </a:solidFill>
              </a:ln>
            </c:spPr>
          </c:marker>
          <c:dLbls>
            <c:dLbl>
              <c:idx val="1"/>
              <c:layout>
                <c:manualLayout>
                  <c:x val="-4.2173896602959497E-2"/>
                  <c:y val="-4.03411312713411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6A-4EFA-86D1-B0C601F1560F}"/>
                </c:ext>
              </c:extLst>
            </c:dLbl>
            <c:dLbl>
              <c:idx val="5"/>
              <c:layout>
                <c:manualLayout>
                  <c:x val="-3.5748341909401467E-2"/>
                  <c:y val="-3.715274531180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6A-4EFA-86D1-B0C601F1560F}"/>
                </c:ext>
              </c:extLst>
            </c:dLbl>
            <c:dLbl>
              <c:idx val="9"/>
              <c:layout>
                <c:manualLayout>
                  <c:x val="-3.0713810937260111E-2"/>
                  <c:y val="-0.10232717151961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6A-4EFA-86D1-B0C601F1560F}"/>
                </c:ext>
              </c:extLst>
            </c:dLbl>
            <c:dLbl>
              <c:idx val="13"/>
              <c:layout>
                <c:manualLayout>
                  <c:x val="2.2759599667602319E-3"/>
                  <c:y val="4.0806713379107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6A-4EFA-86D1-B0C601F156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4F81BD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4'!$A$2:$B$15</c:f>
              <c:multiLvlStrCache>
                <c:ptCount val="14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  <c:pt idx="13">
                    <c:v>2025</c:v>
                  </c:pt>
                </c:lvl>
              </c:multiLvlStrCache>
            </c:multiLvlStrRef>
          </c:cat>
          <c:val>
            <c:numRef>
              <c:f>'Figure 4'!$C$2:$C$15</c:f>
              <c:numCache>
                <c:formatCode>0.00</c:formatCode>
                <c:ptCount val="14"/>
                <c:pt idx="0">
                  <c:v>7.8596208891797517</c:v>
                </c:pt>
                <c:pt idx="1">
                  <c:v>11.632135879913449</c:v>
                </c:pt>
                <c:pt idx="2">
                  <c:v>12.438933885167643</c:v>
                </c:pt>
                <c:pt idx="3">
                  <c:v>9.1819055694108727</c:v>
                </c:pt>
                <c:pt idx="4">
                  <c:v>5.3766448117989825</c:v>
                </c:pt>
                <c:pt idx="5">
                  <c:v>6.1941162264184726</c:v>
                </c:pt>
                <c:pt idx="6">
                  <c:v>3.9288688271406897</c:v>
                </c:pt>
                <c:pt idx="7">
                  <c:v>0.88819331061877449</c:v>
                </c:pt>
                <c:pt idx="8">
                  <c:v>3.8791545428802294</c:v>
                </c:pt>
                <c:pt idx="9">
                  <c:v>1.5045040103758254</c:v>
                </c:pt>
                <c:pt idx="10">
                  <c:v>1.7408111533101334</c:v>
                </c:pt>
                <c:pt idx="11">
                  <c:v>4.2235239581224704</c:v>
                </c:pt>
                <c:pt idx="12">
                  <c:v>2.8749968712855605</c:v>
                </c:pt>
                <c:pt idx="13">
                  <c:v>1.7648298008951002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FE-40DF-855A-45DA9F84DBE1}"/>
            </c:ext>
          </c:extLst>
        </c:ser>
        <c:ser>
          <c:idx val="1"/>
          <c:order val="1"/>
          <c:tx>
            <c:strRef>
              <c:f>'Figure 4'!$D$1</c:f>
              <c:strCache>
                <c:ptCount val="1"/>
                <c:pt idx="0">
                  <c:v>Food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1"/>
              <c:layout>
                <c:manualLayout>
                  <c:x val="-3.5265730870780491E-2"/>
                  <c:y val="2.817687493192187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6A-4EFA-86D1-B0C601F1560F}"/>
                </c:ext>
              </c:extLst>
            </c:dLbl>
            <c:dLbl>
              <c:idx val="5"/>
              <c:layout>
                <c:manualLayout>
                  <c:x val="-1.9012150938080806E-2"/>
                  <c:y val="-3.217978859551968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6A-4EFA-86D1-B0C601F1560F}"/>
                </c:ext>
              </c:extLst>
            </c:dLbl>
            <c:dLbl>
              <c:idx val="9"/>
              <c:layout>
                <c:manualLayout>
                  <c:x val="-2.8276920887810683E-2"/>
                  <c:y val="-7.79594586909142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6A-4EFA-86D1-B0C601F1560F}"/>
                </c:ext>
              </c:extLst>
            </c:dLbl>
            <c:dLbl>
              <c:idx val="13"/>
              <c:layout>
                <c:manualLayout>
                  <c:x val="-9.6540128668814876E-4"/>
                  <c:y val="-7.773518242368100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rgbClr val="FF000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6A-4EFA-86D1-B0C601F1560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4'!$A$2:$B$15</c:f>
              <c:multiLvlStrCache>
                <c:ptCount val="14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  <c:pt idx="13">
                    <c:v>2025</c:v>
                  </c:pt>
                </c:lvl>
              </c:multiLvlStrCache>
            </c:multiLvlStrRef>
          </c:cat>
          <c:val>
            <c:numRef>
              <c:f>'Figure 4'!$D$2:$D$15</c:f>
              <c:numCache>
                <c:formatCode>0.00</c:formatCode>
                <c:ptCount val="14"/>
                <c:pt idx="0">
                  <c:v>4.2931041113803303</c:v>
                </c:pt>
                <c:pt idx="1">
                  <c:v>4.8577662258157233</c:v>
                </c:pt>
                <c:pt idx="2">
                  <c:v>7.9081274459047393</c:v>
                </c:pt>
                <c:pt idx="3">
                  <c:v>9.9864881568908288</c:v>
                </c:pt>
                <c:pt idx="4">
                  <c:v>13.987657973497235</c:v>
                </c:pt>
                <c:pt idx="5">
                  <c:v>12.251085553922778</c:v>
                </c:pt>
                <c:pt idx="6">
                  <c:v>7.0053453737290994</c:v>
                </c:pt>
                <c:pt idx="7">
                  <c:v>4.8892760839286353</c:v>
                </c:pt>
                <c:pt idx="8">
                  <c:v>-0.62850445644070874</c:v>
                </c:pt>
                <c:pt idx="9">
                  <c:v>1.1399534857605431</c:v>
                </c:pt>
                <c:pt idx="10">
                  <c:v>1.7621263687812814</c:v>
                </c:pt>
                <c:pt idx="11">
                  <c:v>2.1951980089738043</c:v>
                </c:pt>
                <c:pt idx="12">
                  <c:v>3.4935841942248089</c:v>
                </c:pt>
                <c:pt idx="13">
                  <c:v>2.9783914319565952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FE-40DF-855A-45DA9F84DBE1}"/>
            </c:ext>
          </c:extLst>
        </c:ser>
        <c:ser>
          <c:idx val="2"/>
          <c:order val="2"/>
          <c:tx>
            <c:strRef>
              <c:f>'Figure 4'!$E$1</c:f>
              <c:strCache>
                <c:ptCount val="1"/>
                <c:pt idx="0">
                  <c:v>Core Inflation</c:v>
                </c:pt>
              </c:strCache>
            </c:strRef>
          </c:tx>
          <c:spPr>
            <a:ln w="34925">
              <a:solidFill>
                <a:srgbClr val="FAC090"/>
              </a:solidFill>
            </a:ln>
          </c:spPr>
          <c:marker>
            <c:spPr>
              <a:solidFill>
                <a:srgbClr val="F7960A"/>
              </a:solidFill>
              <a:ln w="0">
                <a:solidFill>
                  <a:srgbClr val="F7960A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FE-40DF-855A-45DA9F84DBE1}"/>
                </c:ext>
              </c:extLst>
            </c:dLbl>
            <c:dLbl>
              <c:idx val="1"/>
              <c:layout>
                <c:manualLayout>
                  <c:x val="-3.3391916901296614E-2"/>
                  <c:y val="4.04574464701068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rgbClr val="F7960A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FE-40DF-855A-45DA9F84DBE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FE-40DF-855A-45DA9F84DBE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FE-40DF-855A-45DA9F84DBE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FE-40DF-855A-45DA9F84DBE1}"/>
                </c:ext>
              </c:extLst>
            </c:dLbl>
            <c:dLbl>
              <c:idx val="5"/>
              <c:layout>
                <c:manualLayout>
                  <c:x val="-4.0915487871731916E-2"/>
                  <c:y val="4.94725169998518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rgbClr val="F7960A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949922099435513E-2"/>
                      <c:h val="6.354290162751281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DDFE-40DF-855A-45DA9F84DBE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FE-40DF-855A-45DA9F84DBE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FE-40DF-855A-45DA9F84DBE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FE-40DF-855A-45DA9F84DBE1}"/>
                </c:ext>
              </c:extLst>
            </c:dLbl>
            <c:dLbl>
              <c:idx val="9"/>
              <c:layout>
                <c:manualLayout>
                  <c:x val="-3.7541690837540803E-2"/>
                  <c:y val="-0.10967366517866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FE-40DF-855A-45DA9F84DBE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FE-40DF-855A-45DA9F84DBE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FE-40DF-855A-45DA9F84DBE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FE-40DF-855A-45DA9F84DBE1}"/>
                </c:ext>
              </c:extLst>
            </c:dLbl>
            <c:dLbl>
              <c:idx val="13"/>
              <c:layout>
                <c:manualLayout>
                  <c:x val="-1.218427103780011E-2"/>
                  <c:y val="-4.51588939517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6A-4EFA-86D1-B0C601F156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7960A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'Figure 4'!$A$2:$B$15</c:f>
              <c:multiLvlStrCache>
                <c:ptCount val="14"/>
                <c:lvl>
                  <c:pt idx="0">
                    <c:v>QTR 4</c:v>
                  </c:pt>
                  <c:pt idx="1">
                    <c:v>QTR 1</c:v>
                  </c:pt>
                  <c:pt idx="2">
                    <c:v>QTR 2</c:v>
                  </c:pt>
                  <c:pt idx="3">
                    <c:v>QTR 3</c:v>
                  </c:pt>
                  <c:pt idx="4">
                    <c:v>QTR 4</c:v>
                  </c:pt>
                  <c:pt idx="5">
                    <c:v>QTR 1</c:v>
                  </c:pt>
                  <c:pt idx="6">
                    <c:v>QTR 2</c:v>
                  </c:pt>
                  <c:pt idx="7">
                    <c:v>QTR 3</c:v>
                  </c:pt>
                  <c:pt idx="8">
                    <c:v>QTR 4</c:v>
                  </c:pt>
                  <c:pt idx="9">
                    <c:v>QTR 1</c:v>
                  </c:pt>
                  <c:pt idx="10">
                    <c:v>QTR 2</c:v>
                  </c:pt>
                  <c:pt idx="11">
                    <c:v>QTR 3</c:v>
                  </c:pt>
                  <c:pt idx="12">
                    <c:v>QTR 4</c:v>
                  </c:pt>
                  <c:pt idx="13">
                    <c:v>QTR 1</c:v>
                  </c:pt>
                </c:lvl>
                <c:lvl>
                  <c:pt idx="0">
                    <c:v>2021</c:v>
                  </c:pt>
                  <c:pt idx="1">
                    <c:v>2022</c:v>
                  </c:pt>
                  <c:pt idx="5">
                    <c:v>2023</c:v>
                  </c:pt>
                  <c:pt idx="9">
                    <c:v>2024</c:v>
                  </c:pt>
                  <c:pt idx="13">
                    <c:v>2025</c:v>
                  </c:pt>
                </c:lvl>
              </c:multiLvlStrCache>
            </c:multiLvlStrRef>
          </c:cat>
          <c:val>
            <c:numRef>
              <c:f>'Figure 4'!$E$2:$E$15</c:f>
              <c:numCache>
                <c:formatCode>0.00</c:formatCode>
                <c:ptCount val="14"/>
                <c:pt idx="0">
                  <c:v>5.8627935753126081</c:v>
                </c:pt>
                <c:pt idx="1">
                  <c:v>9.4010996467616508</c:v>
                </c:pt>
                <c:pt idx="2">
                  <c:v>10.634305668867341</c:v>
                </c:pt>
                <c:pt idx="3">
                  <c:v>5.5467984793722707</c:v>
                </c:pt>
                <c:pt idx="4">
                  <c:v>4.0074995069351758</c:v>
                </c:pt>
                <c:pt idx="5">
                  <c:v>4.8445611656950121</c:v>
                </c:pt>
                <c:pt idx="6">
                  <c:v>3.9124568637004131</c:v>
                </c:pt>
                <c:pt idx="7">
                  <c:v>3.0495247795152096</c:v>
                </c:pt>
                <c:pt idx="8">
                  <c:v>4.1244225236219023</c:v>
                </c:pt>
                <c:pt idx="9">
                  <c:v>2.5555916748318737</c:v>
                </c:pt>
                <c:pt idx="10">
                  <c:v>2.4988406836605748</c:v>
                </c:pt>
                <c:pt idx="11">
                  <c:v>4.763722603639593</c:v>
                </c:pt>
                <c:pt idx="12">
                  <c:v>4.5166147678477273</c:v>
                </c:pt>
                <c:pt idx="13">
                  <c:v>3.3416237849030779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FE-40DF-855A-45DA9F84D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755312"/>
        <c:axId val="-71744976"/>
      </c:lineChart>
      <c:catAx>
        <c:axId val="-71755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n-US"/>
          </a:p>
        </c:txPr>
        <c:crossAx val="-71744976"/>
        <c:crosses val="autoZero"/>
        <c:auto val="1"/>
        <c:lblAlgn val="ctr"/>
        <c:lblOffset val="100"/>
        <c:noMultiLvlLbl val="0"/>
      </c:catAx>
      <c:valAx>
        <c:axId val="-71744976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crossAx val="-7175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826330868946723"/>
          <c:y val="0.90201224846894135"/>
          <c:w val="0.60753240768568051"/>
          <c:h val="9.7987751531058612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366469816272965"/>
          <c:y val="5.6030262719768333E-2"/>
          <c:w val="0.81633542642612711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'Figure 5'!$A$1</c:f>
              <c:strCache>
                <c:ptCount val="1"/>
                <c:pt idx="0">
                  <c:v>Merchandise Imports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8"/>
            <c:spPr>
              <a:solidFill>
                <a:schemeClr val="tx1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8.0218828328811567E-2"/>
                  <c:y val="-6.8786890351480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F0-4ECD-BC25-EA2C237DA67F}"/>
                </c:ext>
              </c:extLst>
            </c:dLbl>
            <c:dLbl>
              <c:idx val="1"/>
              <c:layout>
                <c:manualLayout>
                  <c:x val="-7.8364376708330657E-2"/>
                  <c:y val="-8.24840511093403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F0-4ECD-BC25-EA2C237DA67F}"/>
                </c:ext>
              </c:extLst>
            </c:dLbl>
            <c:dLbl>
              <c:idx val="2"/>
              <c:layout>
                <c:manualLayout>
                  <c:x val="-7.9990157480314961E-2"/>
                  <c:y val="-7.0047560908941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F0-4ECD-BC25-EA2C237DA67F}"/>
                </c:ext>
              </c:extLst>
            </c:dLbl>
            <c:dLbl>
              <c:idx val="3"/>
              <c:layout>
                <c:manualLayout>
                  <c:x val="-8.0802046528864496E-2"/>
                  <c:y val="-8.941484013007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F0-4ECD-BC25-EA2C237DA67F}"/>
                </c:ext>
              </c:extLst>
            </c:dLbl>
            <c:dLbl>
              <c:idx val="4"/>
              <c:layout>
                <c:manualLayout>
                  <c:x val="-8.2424035937815471E-2"/>
                  <c:y val="-6.4377442445667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F0-4ECD-BC25-EA2C237DA67F}"/>
                </c:ext>
              </c:extLst>
            </c:dLbl>
            <c:dLbl>
              <c:idx val="5"/>
              <c:layout>
                <c:manualLayout>
                  <c:x val="-8.115107005855049E-2"/>
                  <c:y val="-7.6594433501698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F0-4ECD-BC25-EA2C237DA67F}"/>
                </c:ext>
              </c:extLst>
            </c:dLbl>
            <c:dLbl>
              <c:idx val="6"/>
              <c:layout>
                <c:manualLayout>
                  <c:x val="-6.41025641025641E-3"/>
                  <c:y val="-6.837605421711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F0-4ECD-BC25-EA2C237DA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5'!$B$1:$H$1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'Figure 5'!$B$2:$H$2</c:f>
              <c:numCache>
                <c:formatCode>0.0</c:formatCode>
                <c:ptCount val="7"/>
                <c:pt idx="0">
                  <c:v>272.38933965012598</c:v>
                </c:pt>
                <c:pt idx="1">
                  <c:v>296.40263485918604</c:v>
                </c:pt>
                <c:pt idx="2">
                  <c:v>286.83569518951799</c:v>
                </c:pt>
                <c:pt idx="3">
                  <c:v>334.92721506020996</c:v>
                </c:pt>
                <c:pt idx="4">
                  <c:v>354.31390199999998</c:v>
                </c:pt>
                <c:pt idx="5">
                  <c:v>422.44753016600004</c:v>
                </c:pt>
                <c:pt idx="6">
                  <c:v>477.6125146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F0-4ECD-BC25-EA2C237DA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601856"/>
        <c:axId val="216775016"/>
      </c:lineChart>
      <c:catAx>
        <c:axId val="212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16775016"/>
        <c:crosses val="autoZero"/>
        <c:auto val="1"/>
        <c:lblAlgn val="ctr"/>
        <c:lblOffset val="100"/>
        <c:noMultiLvlLbl val="0"/>
      </c:catAx>
      <c:valAx>
        <c:axId val="216775016"/>
        <c:scaling>
          <c:orientation val="minMax"/>
          <c:max val="500"/>
          <c:min val="25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000" b="1">
                    <a:latin typeface="Book Antiqua" panose="02040602050305030304" pitchFamily="18" charset="0"/>
                  </a:defRPr>
                </a:pPr>
                <a:r>
                  <a:rPr lang="en-US" sz="1000" b="1" baseline="0">
                    <a:latin typeface="Book Antiqua" panose="02040602050305030304" pitchFamily="18" charset="0"/>
                  </a:rPr>
                  <a:t>CI$ Million</a:t>
                </a:r>
                <a:endParaRPr lang="en-US" sz="1000" b="1">
                  <a:latin typeface="Book Antiqua" panose="02040602050305030304" pitchFamily="18" charset="0"/>
                </a:endParaRPr>
              </a:p>
            </c:rich>
          </c:tx>
          <c:layout>
            <c:manualLayout>
              <c:xMode val="edge"/>
              <c:yMode val="edge"/>
              <c:x val="1.3366291238911589E-2"/>
              <c:y val="0.30710848643919508"/>
            </c:manualLayout>
          </c:layout>
          <c:overlay val="0"/>
        </c:title>
        <c:numFmt formatCode="#,##0_);\(#,##0\)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n-US"/>
          </a:p>
        </c:txPr>
        <c:crossAx val="212601856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</c:spPr>
    </c:plotArea>
    <c:plotVisOnly val="1"/>
    <c:dispBlanksAs val="gap"/>
    <c:showDLblsOverMax val="0"/>
  </c:chart>
  <c:spPr>
    <a:blipFill>
      <a:blip xmlns:r="http://schemas.openxmlformats.org/officeDocument/2006/relationships" r:embed="rId1"/>
      <a:tile tx="0" ty="0" sx="100000" sy="100000" flip="none" algn="tl"/>
    </a:blip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69203849518812"/>
          <c:y val="0.17634259259259263"/>
          <c:w val="0.85219685039370074"/>
          <c:h val="0.61498432487605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6'!$A$4</c:f>
              <c:strCache>
                <c:ptCount val="1"/>
                <c:pt idx="0">
                  <c:v>Containerized Cargo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6'!$B$4:$G$4</c:f>
              <c:numCache>
                <c:formatCode>_(* #,##0_);_(* \(#,##0\);_(* "-"??_);_(@_)</c:formatCode>
                <c:ptCount val="6"/>
                <c:pt idx="0">
                  <c:v>77797</c:v>
                </c:pt>
                <c:pt idx="1">
                  <c:v>68700</c:v>
                </c:pt>
                <c:pt idx="2">
                  <c:v>71469</c:v>
                </c:pt>
                <c:pt idx="3">
                  <c:v>77210</c:v>
                </c:pt>
                <c:pt idx="4">
                  <c:v>78751</c:v>
                </c:pt>
                <c:pt idx="5">
                  <c:v>77698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E-4A91-9D4D-1622F8D28E1B}"/>
            </c:ext>
          </c:extLst>
        </c:ser>
        <c:ser>
          <c:idx val="1"/>
          <c:order val="1"/>
          <c:tx>
            <c:strRef>
              <c:f>'Figure 6'!$A$5</c:f>
              <c:strCache>
                <c:ptCount val="1"/>
                <c:pt idx="0">
                  <c:v>Cement Bulk</c:v>
                </c:pt>
              </c:strCache>
            </c:strRef>
          </c:tx>
          <c:spPr>
            <a:solidFill>
              <a:srgbClr val="CC330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6'!$B$5:$G$5</c:f>
              <c:numCache>
                <c:formatCode>_(* #,##0_);_(* \(#,##0\);_(* "-"??_);_(@_)</c:formatCode>
                <c:ptCount val="6"/>
                <c:pt idx="0">
                  <c:v>16596</c:v>
                </c:pt>
                <c:pt idx="1">
                  <c:v>19703</c:v>
                </c:pt>
                <c:pt idx="2">
                  <c:v>18976</c:v>
                </c:pt>
                <c:pt idx="3">
                  <c:v>8026</c:v>
                </c:pt>
                <c:pt idx="4">
                  <c:v>13358</c:v>
                </c:pt>
                <c:pt idx="5">
                  <c:v>8372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E-4A91-9D4D-1622F8D28E1B}"/>
            </c:ext>
          </c:extLst>
        </c:ser>
        <c:ser>
          <c:idx val="2"/>
          <c:order val="2"/>
          <c:tx>
            <c:strRef>
              <c:f>'Figure 6'!$A$6</c:f>
              <c:strCache>
                <c:ptCount val="1"/>
                <c:pt idx="0">
                  <c:v>Break Bulk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6'!$B$6:$G$6</c:f>
              <c:numCache>
                <c:formatCode>_(* #,##0_);_(* \(#,##0\);_(* "-"??_);_(@_)</c:formatCode>
                <c:ptCount val="6"/>
                <c:pt idx="0">
                  <c:v>2028</c:v>
                </c:pt>
                <c:pt idx="1">
                  <c:v>1921</c:v>
                </c:pt>
                <c:pt idx="2">
                  <c:v>2484</c:v>
                </c:pt>
                <c:pt idx="3">
                  <c:v>2383</c:v>
                </c:pt>
                <c:pt idx="4">
                  <c:v>1723</c:v>
                </c:pt>
                <c:pt idx="5">
                  <c:v>1134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8E-4A91-9D4D-1622F8D28E1B}"/>
            </c:ext>
          </c:extLst>
        </c:ser>
        <c:ser>
          <c:idx val="3"/>
          <c:order val="3"/>
          <c:tx>
            <c:strRef>
              <c:f>'Figure 6'!$A$7</c:f>
              <c:strCache>
                <c:ptCount val="1"/>
                <c:pt idx="0">
                  <c:v>Aggregates</c:v>
                </c:pt>
              </c:strCache>
            </c:strRef>
          </c:tx>
          <c:spPr>
            <a:solidFill>
              <a:srgbClr val="8238BA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6'!$B$7:$G$7</c:f>
              <c:numCache>
                <c:formatCode>_(* #,##0_);_(* \(#,##0\);_(* "-"??_);_(@_)</c:formatCode>
                <c:ptCount val="6"/>
                <c:pt idx="0">
                  <c:v>102989</c:v>
                </c:pt>
                <c:pt idx="1">
                  <c:v>112028</c:v>
                </c:pt>
                <c:pt idx="2">
                  <c:v>73445</c:v>
                </c:pt>
                <c:pt idx="3">
                  <c:v>82240</c:v>
                </c:pt>
                <c:pt idx="4">
                  <c:v>87701</c:v>
                </c:pt>
                <c:pt idx="5">
                  <c:v>87091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8E-4A91-9D4D-1622F8D28E1B}"/>
            </c:ext>
          </c:extLst>
        </c:ser>
        <c:ser>
          <c:idx val="5"/>
          <c:order val="5"/>
          <c:tx>
            <c:strRef>
              <c:f>'Figure 6'!$A$3</c:f>
              <c:strCache>
                <c:ptCount val="1"/>
                <c:pt idx="0">
                  <c:v>Cement (Bagged)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numRef>
              <c:f>'Figure 6'!$B$1:$G$1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6'!$B$3:$G$3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1120</c:v>
                </c:pt>
                <c:pt idx="4">
                  <c:v>2887</c:v>
                </c:pt>
                <c:pt idx="5">
                  <c:v>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8-4FA8-894C-B02D58DD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20505224"/>
        <c:axId val="620504832"/>
      </c:barChart>
      <c:lineChart>
        <c:grouping val="standard"/>
        <c:varyColors val="0"/>
        <c:ser>
          <c:idx val="4"/>
          <c:order val="4"/>
          <c:tx>
            <c:strRef>
              <c:f>'Figure 6'!$A$2</c:f>
              <c:strCache>
                <c:ptCount val="1"/>
                <c:pt idx="0">
                  <c:v>Total Cargo</c:v>
                </c:pt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triangle"/>
            <c:size val="6"/>
            <c:spPr>
              <a:solidFill>
                <a:schemeClr val="tx1"/>
              </a:solidFill>
              <a:ln w="9525">
                <a:solidFill>
                  <a:schemeClr val="tx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4.1330772070126996E-2"/>
                  <c:y val="-4.3589747256691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9-4870-9856-84DE8C1CAA45}"/>
                </c:ext>
              </c:extLst>
            </c:dLbl>
            <c:dLbl>
              <c:idx val="1"/>
              <c:layout>
                <c:manualLayout>
                  <c:x val="-3.9155468276962417E-2"/>
                  <c:y val="-3.9957268318634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9-4870-9856-84DE8C1CAA45}"/>
                </c:ext>
              </c:extLst>
            </c:dLbl>
            <c:dLbl>
              <c:idx val="2"/>
              <c:layout>
                <c:manualLayout>
                  <c:x val="-3.4804860690633259E-2"/>
                  <c:y val="-3.9957268318634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9-4870-9856-84DE8C1CAA45}"/>
                </c:ext>
              </c:extLst>
            </c:dLbl>
            <c:dLbl>
              <c:idx val="3"/>
              <c:layout>
                <c:manualLayout>
                  <c:x val="-2.6103645517974946E-2"/>
                  <c:y val="-3.9957268318634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9-4870-9856-84DE8C1CAA45}"/>
                </c:ext>
              </c:extLst>
            </c:dLbl>
            <c:dLbl>
              <c:idx val="4"/>
              <c:layout>
                <c:manualLayout>
                  <c:x val="-4.1330772070126996E-2"/>
                  <c:y val="-4.3589747256691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D9-4870-9856-84DE8C1CAA45}"/>
                </c:ext>
              </c:extLst>
            </c:dLbl>
            <c:dLbl>
              <c:idx val="5"/>
              <c:layout>
                <c:manualLayout>
                  <c:x val="-3.6980164483797838E-2"/>
                  <c:y val="-4.7222226194749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D9-4870-9856-84DE8C1CAA45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6'!$B$1:$G$1</c:f>
              <c:numCache>
                <c:formatCode>General</c:formatCode>
                <c:ptCount val="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</c:numCache>
            </c:numRef>
          </c:cat>
          <c:val>
            <c:numRef>
              <c:f>'Figure 6'!$B$2:$G$2</c:f>
              <c:numCache>
                <c:formatCode>_(* #,##0_);_(* \(#,##0\);_(* "-"??_);_(@_)</c:formatCode>
                <c:ptCount val="6"/>
                <c:pt idx="0">
                  <c:v>199410</c:v>
                </c:pt>
                <c:pt idx="1">
                  <c:v>202352</c:v>
                </c:pt>
                <c:pt idx="2">
                  <c:v>166373</c:v>
                </c:pt>
                <c:pt idx="3">
                  <c:v>170979</c:v>
                </c:pt>
                <c:pt idx="4">
                  <c:v>178645</c:v>
                </c:pt>
                <c:pt idx="5">
                  <c:v>173628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8E-4A91-9D4D-1622F8D28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505224"/>
        <c:axId val="620504832"/>
      </c:lineChart>
      <c:catAx>
        <c:axId val="620505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504832"/>
        <c:crosses val="autoZero"/>
        <c:auto val="1"/>
        <c:lblAlgn val="ctr"/>
        <c:lblOffset val="100"/>
        <c:noMultiLvlLbl val="0"/>
      </c:catAx>
      <c:valAx>
        <c:axId val="620504832"/>
        <c:scaling>
          <c:orientation val="minMax"/>
        </c:scaling>
        <c:delete val="0"/>
        <c:axPos val="l"/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505224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5.9138844838917794E-3"/>
                <c:y val="0.383393850813804"/>
              </c:manualLayout>
            </c:layout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34309907657809"/>
          <c:w val="0.81316298592133107"/>
          <c:h val="0.12656900923421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square"/>
            <c:size val="5"/>
            <c:spPr>
              <a:solidFill>
                <a:srgbClr val="953735"/>
              </a:solidFill>
              <a:ln w="9525">
                <a:solidFill>
                  <a:srgbClr val="953735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6.965174129353234E-2"/>
                  <c:y val="-0.118062227402966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87-4565-8907-EEF0346B0C66}"/>
                </c:ext>
              </c:extLst>
            </c:dLbl>
            <c:dLbl>
              <c:idx val="4"/>
              <c:layout>
                <c:manualLayout>
                  <c:x val="-6.8578368002507148E-2"/>
                  <c:y val="7.7100980187290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7-4565-8907-EEF0346B0C66}"/>
                </c:ext>
              </c:extLst>
            </c:dLbl>
            <c:dLbl>
              <c:idx val="8"/>
              <c:layout>
                <c:manualLayout>
                  <c:x val="-7.9055199954062447E-2"/>
                  <c:y val="-4.6302138256082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7-4565-8907-EEF0346B0C66}"/>
                </c:ext>
              </c:extLst>
            </c:dLbl>
            <c:dLbl>
              <c:idx val="12"/>
              <c:layout>
                <c:manualLayout>
                  <c:x val="-1.2909088359142777E-2"/>
                  <c:y val="6.0172125916336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7-4565-8907-EEF0346B0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'Figure 7'!$B$1:$N$2</c:f>
              <c:multiLvlStrCache>
                <c:ptCount val="13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</c:lvl>
                <c:lvl>
                  <c:pt idx="0">
                    <c:v>2022</c:v>
                  </c:pt>
                  <c:pt idx="4">
                    <c:v>2023</c:v>
                  </c:pt>
                  <c:pt idx="8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'Figure 7'!$B$3:$N$3</c:f>
              <c:numCache>
                <c:formatCode>_(* #,##0_);_(* \(#,##0\);_(* "-"??_);_(@_)</c:formatCode>
                <c:ptCount val="13"/>
                <c:pt idx="0">
                  <c:v>29294</c:v>
                </c:pt>
                <c:pt idx="1">
                  <c:v>31028</c:v>
                </c:pt>
                <c:pt idx="2">
                  <c:v>32341</c:v>
                </c:pt>
                <c:pt idx="3">
                  <c:v>33532</c:v>
                </c:pt>
                <c:pt idx="4">
                  <c:v>35256</c:v>
                </c:pt>
                <c:pt idx="5">
                  <c:v>34864</c:v>
                </c:pt>
                <c:pt idx="6">
                  <c:v>36079</c:v>
                </c:pt>
                <c:pt idx="7">
                  <c:v>36153</c:v>
                </c:pt>
                <c:pt idx="8">
                  <c:v>36666</c:v>
                </c:pt>
                <c:pt idx="9">
                  <c:v>37196</c:v>
                </c:pt>
                <c:pt idx="10">
                  <c:v>36359</c:v>
                </c:pt>
                <c:pt idx="11">
                  <c:v>36602</c:v>
                </c:pt>
                <c:pt idx="12">
                  <c:v>36950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2087-4565-8907-EEF0346B0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722960"/>
        <c:axId val="637877600"/>
      </c:lineChart>
      <c:catAx>
        <c:axId val="56472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877600"/>
        <c:crosses val="autoZero"/>
        <c:auto val="1"/>
        <c:lblAlgn val="ctr"/>
        <c:lblOffset val="100"/>
        <c:noMultiLvlLbl val="0"/>
      </c:catAx>
      <c:valAx>
        <c:axId val="637877600"/>
        <c:scaling>
          <c:orientation val="minMax"/>
          <c:max val="40000"/>
          <c:min val="2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4722960"/>
        <c:crosses val="autoZero"/>
        <c:crossBetween val="between"/>
        <c:majorUnit val="50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EEECE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92104848428448"/>
          <c:y val="5.7610879470235112E-2"/>
          <c:w val="0.87107895151571546"/>
          <c:h val="0.590772565700733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8'!$B$1</c:f>
              <c:strCache>
                <c:ptCount val="1"/>
                <c:pt idx="0">
                  <c:v>Caymanian</c:v>
                </c:pt>
              </c:strCache>
            </c:strRef>
          </c:tx>
          <c:spPr>
            <a:solidFill>
              <a:srgbClr val="77933C"/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1"/>
              <c:layout>
                <c:manualLayout>
                  <c:x val="-5.9391225905049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85-470E-BE35-8B2E9FB4AB27}"/>
                </c:ext>
              </c:extLst>
            </c:dLbl>
            <c:dLbl>
              <c:idx val="3"/>
              <c:layout>
                <c:manualLayout>
                  <c:x val="-2.96956129525254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5-470E-BE35-8B2E9FB4AB27}"/>
                </c:ext>
              </c:extLst>
            </c:dLbl>
            <c:dLbl>
              <c:idx val="4"/>
              <c:layout>
                <c:manualLayout>
                  <c:x val="-5.9391225905049798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5-470E-BE35-8B2E9FB4AB27}"/>
                </c:ext>
              </c:extLst>
            </c:dLbl>
            <c:dLbl>
              <c:idx val="5"/>
              <c:layout>
                <c:manualLayout>
                  <c:x val="-2.9695612952524899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5-470E-BE35-8B2E9FB4AB27}"/>
                </c:ext>
              </c:extLst>
            </c:dLbl>
            <c:dLbl>
              <c:idx val="6"/>
              <c:layout>
                <c:manualLayout>
                  <c:x val="-5.9391225905050882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85-470E-BE35-8B2E9FB4AB27}"/>
                </c:ext>
              </c:extLst>
            </c:dLbl>
            <c:dLbl>
              <c:idx val="7"/>
              <c:layout>
                <c:manualLayout>
                  <c:x val="-2.969561295252381E-3"/>
                  <c:y val="5.13808502357441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85-470E-BE35-8B2E9FB4AB27}"/>
                </c:ext>
              </c:extLst>
            </c:dLbl>
            <c:dLbl>
              <c:idx val="8"/>
              <c:layout>
                <c:manualLayout>
                  <c:x val="-5.9391225905049798E-3"/>
                  <c:y val="-4.70985686294157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5-470E-BE35-8B2E9FB4AB27}"/>
                </c:ext>
              </c:extLst>
            </c:dLbl>
            <c:spPr>
              <a:noFill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8'!$A$2:$A$10</c:f>
              <c:numCache>
                <c:formatCode>mmm\-yy</c:formatCode>
                <c:ptCount val="9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</c:numCache>
            </c:numRef>
          </c:cat>
          <c:val>
            <c:numRef>
              <c:f>'Figure 8'!$B$2:$B$10</c:f>
              <c:numCache>
                <c:formatCode>_(* #,##0_);_(* \(#,##0\);_(* "-"??_);_(@_)</c:formatCode>
                <c:ptCount val="9"/>
                <c:pt idx="0">
                  <c:v>3169</c:v>
                </c:pt>
                <c:pt idx="1">
                  <c:v>3220</c:v>
                </c:pt>
                <c:pt idx="2">
                  <c:v>3193</c:v>
                </c:pt>
                <c:pt idx="3">
                  <c:v>3218</c:v>
                </c:pt>
                <c:pt idx="4">
                  <c:v>3202</c:v>
                </c:pt>
                <c:pt idx="5">
                  <c:v>3331</c:v>
                </c:pt>
                <c:pt idx="6">
                  <c:v>3307</c:v>
                </c:pt>
                <c:pt idx="7">
                  <c:v>3337</c:v>
                </c:pt>
                <c:pt idx="8">
                  <c:v>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D85-470E-BE35-8B2E9FB4AB27}"/>
            </c:ext>
          </c:extLst>
        </c:ser>
        <c:ser>
          <c:idx val="1"/>
          <c:order val="1"/>
          <c:tx>
            <c:strRef>
              <c:f>'Figure 8'!$C$1</c:f>
              <c:strCache>
                <c:ptCount val="1"/>
                <c:pt idx="0">
                  <c:v>Non-Caymanian</c:v>
                </c:pt>
              </c:strCache>
            </c:strRef>
          </c:tx>
          <c:spPr>
            <a:pattFill prst="pct10">
              <a:fgClr>
                <a:srgbClr val="4F81BD"/>
              </a:fgClr>
              <a:bgClr>
                <a:schemeClr val="bg1"/>
              </a:bgClr>
            </a:patt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-2.9695612952524899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85-470E-BE35-8B2E9FB4AB27}"/>
                </c:ext>
              </c:extLst>
            </c:dLbl>
            <c:dLbl>
              <c:idx val="1"/>
              <c:layout>
                <c:manualLayout>
                  <c:x val="-5.93912259050495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85-470E-BE35-8B2E9FB4AB27}"/>
                </c:ext>
              </c:extLst>
            </c:dLbl>
            <c:dLbl>
              <c:idx val="2"/>
              <c:layout>
                <c:manualLayout>
                  <c:x val="-2.9695612952524899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5-470E-BE35-8B2E9FB4AB27}"/>
                </c:ext>
              </c:extLst>
            </c:dLbl>
            <c:dLbl>
              <c:idx val="3"/>
              <c:layout>
                <c:manualLayout>
                  <c:x val="-5.9391225905049798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5-470E-BE35-8B2E9FB4AB27}"/>
                </c:ext>
              </c:extLst>
            </c:dLbl>
            <c:dLbl>
              <c:idx val="4"/>
              <c:layout>
                <c:manualLayout>
                  <c:x val="-8.9086838857574697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5-470E-BE35-8B2E9FB4AB27}"/>
                </c:ext>
              </c:extLst>
            </c:dLbl>
            <c:dLbl>
              <c:idx val="5"/>
              <c:layout>
                <c:manualLayout>
                  <c:x val="-5.93912259050497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85-470E-BE35-8B2E9FB4AB27}"/>
                </c:ext>
              </c:extLst>
            </c:dLbl>
            <c:dLbl>
              <c:idx val="6"/>
              <c:layout>
                <c:manualLayout>
                  <c:x val="-5.9391225905050882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85-470E-BE35-8B2E9FB4AB27}"/>
                </c:ext>
              </c:extLst>
            </c:dLbl>
            <c:dLbl>
              <c:idx val="7"/>
              <c:layout>
                <c:manualLayout>
                  <c:x val="-5.9391225905048705E-3"/>
                  <c:y val="-2.35492843147078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85-470E-BE35-8B2E9FB4AB27}"/>
                </c:ext>
              </c:extLst>
            </c:dLbl>
            <c:dLbl>
              <c:idx val="8"/>
              <c:layout>
                <c:manualLayout>
                  <c:x val="-2.9695612952523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85-470E-BE35-8B2E9FB4AB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8'!$A$2:$A$10</c:f>
              <c:numCache>
                <c:formatCode>mmm\-yy</c:formatCode>
                <c:ptCount val="9"/>
                <c:pt idx="0">
                  <c:v>44986</c:v>
                </c:pt>
                <c:pt idx="1">
                  <c:v>45078</c:v>
                </c:pt>
                <c:pt idx="2">
                  <c:v>45170</c:v>
                </c:pt>
                <c:pt idx="3">
                  <c:v>45261</c:v>
                </c:pt>
                <c:pt idx="4">
                  <c:v>45352</c:v>
                </c:pt>
                <c:pt idx="5">
                  <c:v>45444</c:v>
                </c:pt>
                <c:pt idx="6">
                  <c:v>45536</c:v>
                </c:pt>
                <c:pt idx="7">
                  <c:v>45627</c:v>
                </c:pt>
                <c:pt idx="8">
                  <c:v>45717</c:v>
                </c:pt>
              </c:numCache>
            </c:numRef>
          </c:cat>
          <c:val>
            <c:numRef>
              <c:f>'Figure 8'!$C$2:$C$10</c:f>
              <c:numCache>
                <c:formatCode>_(* #,##0_);_(* \(#,##0\);_(* "-"??_);_(@_)</c:formatCode>
                <c:ptCount val="9"/>
                <c:pt idx="0">
                  <c:v>1346</c:v>
                </c:pt>
                <c:pt idx="1">
                  <c:v>1352</c:v>
                </c:pt>
                <c:pt idx="2">
                  <c:v>1436</c:v>
                </c:pt>
                <c:pt idx="3">
                  <c:v>1456</c:v>
                </c:pt>
                <c:pt idx="4">
                  <c:v>1476</c:v>
                </c:pt>
                <c:pt idx="5">
                  <c:v>1479</c:v>
                </c:pt>
                <c:pt idx="6">
                  <c:v>1505</c:v>
                </c:pt>
                <c:pt idx="7">
                  <c:v>1502</c:v>
                </c:pt>
                <c:pt idx="8">
                  <c:v>1472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D85-470E-BE35-8B2E9FB4A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"/>
        <c:overlap val="100"/>
        <c:axId val="1355997184"/>
        <c:axId val="1355987392"/>
      </c:barChart>
      <c:scatterChart>
        <c:scatterStyle val="lineMarker"/>
        <c:varyColors val="0"/>
        <c:ser>
          <c:idx val="2"/>
          <c:order val="2"/>
          <c:tx>
            <c:strRef>
              <c:f>'Figure 8'!$D$1</c:f>
              <c:strCache>
                <c:ptCount val="1"/>
                <c:pt idx="0">
                  <c:v>Total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rgbClr val="1F497D"/>
              </a:solidFill>
              <a:ln>
                <a:solidFill>
                  <a:srgbClr val="98B954"/>
                </a:solidFill>
              </a:ln>
            </c:spPr>
          </c:marker>
          <c:dLbls>
            <c:dLbl>
              <c:idx val="0"/>
              <c:layout>
                <c:manualLayout>
                  <c:x val="-7.5759358386466191E-2"/>
                  <c:y val="-5.1981774453127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85-470E-BE35-8B2E9FB4AB27}"/>
                </c:ext>
              </c:extLst>
            </c:dLbl>
            <c:dLbl>
              <c:idx val="1"/>
              <c:layout>
                <c:manualLayout>
                  <c:x val="-7.2665777566667297E-2"/>
                  <c:y val="-4.67835970078144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85-470E-BE35-8B2E9FB4AB27}"/>
                </c:ext>
              </c:extLst>
            </c:dLbl>
            <c:dLbl>
              <c:idx val="2"/>
              <c:layout>
                <c:manualLayout>
                  <c:x val="-7.6250190303938231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85-470E-BE35-8B2E9FB4AB27}"/>
                </c:ext>
              </c:extLst>
            </c:dLbl>
            <c:dLbl>
              <c:idx val="3"/>
              <c:layout>
                <c:manualLayout>
                  <c:x val="-7.8852939206265169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85-470E-BE35-8B2E9FB4AB27}"/>
                </c:ext>
              </c:extLst>
            </c:dLbl>
            <c:dLbl>
              <c:idx val="4"/>
              <c:layout>
                <c:manualLayout>
                  <c:x val="-7.0081026366204738E-2"/>
                  <c:y val="-4.6783597007814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85-470E-BE35-8B2E9FB4AB27}"/>
                </c:ext>
              </c:extLst>
            </c:dLbl>
            <c:dLbl>
              <c:idx val="5"/>
              <c:layout>
                <c:manualLayout>
                  <c:x val="-7.0559114612439522E-2"/>
                  <c:y val="-4.6843557043667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85-470E-BE35-8B2E9FB4AB27}"/>
                </c:ext>
              </c:extLst>
            </c:dLbl>
            <c:dLbl>
              <c:idx val="6"/>
              <c:layout>
                <c:manualLayout>
                  <c:x val="-6.7511456193359132E-2"/>
                  <c:y val="-4.1705472020092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85-470E-BE35-8B2E9FB4AB27}"/>
                </c:ext>
              </c:extLst>
            </c:dLbl>
            <c:dLbl>
              <c:idx val="7"/>
              <c:layout>
                <c:manualLayout>
                  <c:x val="-6.9788197794294043E-2"/>
                  <c:y val="-4.1645595123755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85-470E-BE35-8B2E9FB4AB27}"/>
                </c:ext>
              </c:extLst>
            </c:dLbl>
            <c:dLbl>
              <c:idx val="8"/>
              <c:layout>
                <c:manualLayout>
                  <c:x val="-8.9086838857574697E-3"/>
                  <c:y val="-4.624276521217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85-470E-BE35-8B2E9FB4AB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'Figure 8'!$D$2:$D$10</c:f>
              <c:numCache>
                <c:formatCode>_(* #,##0_);_(* \(#,##0\);_(* "-"??_);_(@_)</c:formatCode>
                <c:ptCount val="9"/>
                <c:pt idx="0">
                  <c:v>4515</c:v>
                </c:pt>
                <c:pt idx="1">
                  <c:v>4572</c:v>
                </c:pt>
                <c:pt idx="2">
                  <c:v>4629</c:v>
                </c:pt>
                <c:pt idx="3">
                  <c:v>4674</c:v>
                </c:pt>
                <c:pt idx="4">
                  <c:v>4678</c:v>
                </c:pt>
                <c:pt idx="5">
                  <c:v>4810</c:v>
                </c:pt>
                <c:pt idx="6">
                  <c:v>4812</c:v>
                </c:pt>
                <c:pt idx="7">
                  <c:v>4839</c:v>
                </c:pt>
                <c:pt idx="8">
                  <c:v>4873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FD85-470E-BE35-8B2E9FB4A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5997184"/>
        <c:axId val="1355987392"/>
      </c:scatterChart>
      <c:catAx>
        <c:axId val="13559971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355987392"/>
        <c:crosses val="autoZero"/>
        <c:auto val="0"/>
        <c:lblAlgn val="ctr"/>
        <c:lblOffset val="100"/>
        <c:noMultiLvlLbl val="0"/>
      </c:catAx>
      <c:valAx>
        <c:axId val="1355987392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crossAx val="13559971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txPr>
    <a:bodyPr/>
    <a:lstStyle/>
    <a:p>
      <a:pPr>
        <a:defRPr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6099</xdr:colOff>
      <xdr:row>10</xdr:row>
      <xdr:rowOff>21167</xdr:rowOff>
    </xdr:from>
    <xdr:to>
      <xdr:col>6</xdr:col>
      <xdr:colOff>507999</xdr:colOff>
      <xdr:row>26</xdr:row>
      <xdr:rowOff>21167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32844</xdr:colOff>
      <xdr:row>11</xdr:row>
      <xdr:rowOff>19707</xdr:rowOff>
    </xdr:from>
    <xdr:to>
      <xdr:col>4</xdr:col>
      <xdr:colOff>278423</xdr:colOff>
      <xdr:row>21</xdr:row>
      <xdr:rowOff>183931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5442</xdr:colOff>
      <xdr:row>9</xdr:row>
      <xdr:rowOff>0</xdr:rowOff>
    </xdr:from>
    <xdr:to>
      <xdr:col>7</xdr:col>
      <xdr:colOff>27215</xdr:colOff>
      <xdr:row>25</xdr:row>
      <xdr:rowOff>33617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57149</xdr:colOff>
      <xdr:row>7</xdr:row>
      <xdr:rowOff>19050</xdr:rowOff>
    </xdr:from>
    <xdr:to>
      <xdr:col>4</xdr:col>
      <xdr:colOff>38100</xdr:colOff>
      <xdr:row>21</xdr:row>
      <xdr:rowOff>19050</xdr:rowOff>
    </xdr:to>
    <xdr:graphicFrame macro="">
      <xdr:nvGraphicFramePr>
        <xdr:cNvPr id="9" name="Chart 2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5</xdr:col>
      <xdr:colOff>428625</xdr:colOff>
      <xdr:row>17</xdr:row>
      <xdr:rowOff>180975</xdr:rowOff>
    </xdr:to>
    <xdr:graphicFrame macro="">
      <xdr:nvGraphicFramePr>
        <xdr:cNvPr id="4" name="Dep_ra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13</xdr:row>
      <xdr:rowOff>28575</xdr:rowOff>
    </xdr:from>
    <xdr:to>
      <xdr:col>5</xdr:col>
      <xdr:colOff>57150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138702</xdr:colOff>
      <xdr:row>9</xdr:row>
      <xdr:rowOff>79373</xdr:rowOff>
    </xdr:from>
    <xdr:to>
      <xdr:col>7</xdr:col>
      <xdr:colOff>1131661</xdr:colOff>
      <xdr:row>33</xdr:row>
      <xdr:rowOff>15874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4</xdr:row>
      <xdr:rowOff>9526</xdr:rowOff>
    </xdr:from>
    <xdr:to>
      <xdr:col>6</xdr:col>
      <xdr:colOff>0</xdr:colOff>
      <xdr:row>16</xdr:row>
      <xdr:rowOff>47626</xdr:rowOff>
    </xdr:to>
    <xdr:graphicFrame macro="">
      <xdr:nvGraphicFramePr>
        <xdr:cNvPr id="3" name="Total_arrivals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4</xdr:row>
      <xdr:rowOff>28575</xdr:rowOff>
    </xdr:from>
    <xdr:to>
      <xdr:col>5</xdr:col>
      <xdr:colOff>314325</xdr:colOff>
      <xdr:row>14</xdr:row>
      <xdr:rowOff>104775</xdr:rowOff>
    </xdr:to>
    <xdr:graphicFrame macro="">
      <xdr:nvGraphicFramePr>
        <xdr:cNvPr id="2" name="Cruise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66675</xdr:colOff>
          <xdr:row>0</xdr:row>
          <xdr:rowOff>371475</xdr:rowOff>
        </xdr:to>
        <xdr:sp macro="" textlink="">
          <xdr:nvSpPr>
            <xdr:cNvPr id="41985" name="Button 1" hidden="1">
              <a:extLst>
                <a:ext uri="{63B3BB69-23CF-44E3-9099-C40C66FF867C}">
                  <a14:compatExt spid="_x0000_s41985"/>
                </a:ext>
                <a:ext uri="{FF2B5EF4-FFF2-40B4-BE49-F238E27FC236}">
                  <a16:creationId xmlns:a16="http://schemas.microsoft.com/office/drawing/2014/main" id="{00000000-0008-0000-2100-000001A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Format</a:t>
              </a:r>
            </a:p>
          </xdr:txBody>
        </xdr:sp>
        <xdr:clientData fPrintsWithSheet="0"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</xdr:colOff>
      <xdr:row>6</xdr:row>
      <xdr:rowOff>9524</xdr:rowOff>
    </xdr:from>
    <xdr:to>
      <xdr:col>4</xdr:col>
      <xdr:colOff>333374</xdr:colOff>
      <xdr:row>18</xdr:row>
      <xdr:rowOff>190499</xdr:rowOff>
    </xdr:to>
    <xdr:graphicFrame macro="">
      <xdr:nvGraphicFramePr>
        <xdr:cNvPr id="4" name="Transfer_value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19843</xdr:colOff>
      <xdr:row>2</xdr:row>
      <xdr:rowOff>23813</xdr:rowOff>
    </xdr:from>
    <xdr:to>
      <xdr:col>8</xdr:col>
      <xdr:colOff>197643</xdr:colOff>
      <xdr:row>33</xdr:row>
      <xdr:rowOff>130968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9526</xdr:rowOff>
    </xdr:from>
    <xdr:to>
      <xdr:col>5</xdr:col>
      <xdr:colOff>333376</xdr:colOff>
      <xdr:row>20</xdr:row>
      <xdr:rowOff>180975</xdr:rowOff>
    </xdr:to>
    <xdr:graphicFrame macro="">
      <xdr:nvGraphicFramePr>
        <xdr:cNvPr id="3" name="Transfer_volume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24341</xdr:colOff>
      <xdr:row>2</xdr:row>
      <xdr:rowOff>3705</xdr:rowOff>
    </xdr:from>
    <xdr:to>
      <xdr:col>8</xdr:col>
      <xdr:colOff>371474</xdr:colOff>
      <xdr:row>11</xdr:row>
      <xdr:rowOff>178858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6351</xdr:colOff>
      <xdr:row>1</xdr:row>
      <xdr:rowOff>39686</xdr:rowOff>
    </xdr:from>
    <xdr:to>
      <xdr:col>14</xdr:col>
      <xdr:colOff>501650</xdr:colOff>
      <xdr:row>20</xdr:row>
      <xdr:rowOff>15875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0</xdr:row>
      <xdr:rowOff>349249</xdr:rowOff>
    </xdr:from>
    <xdr:to>
      <xdr:col>13</xdr:col>
      <xdr:colOff>95250</xdr:colOff>
      <xdr:row>18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95252</xdr:colOff>
      <xdr:row>0</xdr:row>
      <xdr:rowOff>0</xdr:rowOff>
    </xdr:from>
    <xdr:to>
      <xdr:col>10</xdr:col>
      <xdr:colOff>219075</xdr:colOff>
      <xdr:row>0</xdr:row>
      <xdr:rowOff>9525</xdr:rowOff>
    </xdr:to>
    <xdr:graphicFrame macro="">
      <xdr:nvGraphicFramePr>
        <xdr:cNvPr id="2" name="Chart 1026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6879</xdr:colOff>
      <xdr:row>1</xdr:row>
      <xdr:rowOff>23000</xdr:rowOff>
    </xdr:from>
    <xdr:to>
      <xdr:col>17</xdr:col>
      <xdr:colOff>384827</xdr:colOff>
      <xdr:row>19</xdr:row>
      <xdr:rowOff>35944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50009</xdr:colOff>
      <xdr:row>7</xdr:row>
      <xdr:rowOff>50006</xdr:rowOff>
    </xdr:from>
    <xdr:to>
      <xdr:col>2</xdr:col>
      <xdr:colOff>750094</xdr:colOff>
      <xdr:row>22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33616</xdr:colOff>
      <xdr:row>11</xdr:row>
      <xdr:rowOff>11206</xdr:rowOff>
    </xdr:from>
    <xdr:to>
      <xdr:col>6</xdr:col>
      <xdr:colOff>336175</xdr:colOff>
      <xdr:row>29</xdr:row>
      <xdr:rowOff>78441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19050</xdr:rowOff>
    </xdr:from>
    <xdr:to>
      <xdr:col>6</xdr:col>
      <xdr:colOff>352425</xdr:colOff>
      <xdr:row>18</xdr:row>
      <xdr:rowOff>16669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33338</xdr:colOff>
      <xdr:row>1</xdr:row>
      <xdr:rowOff>19049</xdr:rowOff>
    </xdr:from>
    <xdr:to>
      <xdr:col>12</xdr:col>
      <xdr:colOff>42864</xdr:colOff>
      <xdr:row>14</xdr:row>
      <xdr:rowOff>130969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190499</xdr:rowOff>
    </xdr:from>
    <xdr:to>
      <xdr:col>2</xdr:col>
      <xdr:colOff>619125</xdr:colOff>
      <xdr:row>21</xdr:row>
      <xdr:rowOff>9524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Entire%20Public%20Sector\Fixed%20Assets\Templates\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-11%20BMU\Actual\Entity%20and%20Exec%201.0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8%20Customs%20Duties\Jan%202,%202017%20Cust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nflation\Inflation_2016%20Basket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Monetary/New%20Money%20Master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08%20Money%20and%20Banking/New%20Money%20Master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P12%20Sector%20Analysis/Tourism/Tourism%20New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P12%20Sector%20Analysis/Construction/Construction_new_RH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ing%20Template%20Budget%202009_10%20Master%20CH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HE\FM\FY%202011-12\AUD%20Auditing\01%20Monitoring\Pre-lim%20work\Exec%20Org\Executive%20Financials%202011-1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verseas%20Trades\Imports%20by%20BEC\2008%20Cayman%20Imports%20by%20BEC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Org%2015%202009-10%20for%20conso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ltancy%20Projects\Portfolio%20of%20Finance%20&amp;%20Economics\Operation%2031-8\Financial%20Statements\Org%2015%20Entity%20Fins%20from%20BMU%20macro%2030Aug%200115Hr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tricted%20Accrual%20Accounting\201314%20Monthly%20Reports\October%202013\Monthly%20Report\Monthly%20Core%20Financials%20-%20OCT-14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Ministry%20of%20Health,%20Environment,%20Youth,%20Sports%20and%20Culture\Exec%20FS%20and%20audit%20schedules\Executive%20Financials%202011-12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Public%20fin%202010-11%20for%20conso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Customer Copy"/>
      <sheetName val="RATES"/>
      <sheetName val="Direct Debit Credit Form"/>
      <sheetName val="Import Data Here"/>
      <sheetName val="DUT"/>
      <sheetName val="YTD 2019"/>
      <sheetName val="YTD 2020"/>
    </sheetNames>
    <sheetDataSet>
      <sheetData sheetId="0" refreshError="1"/>
      <sheetData sheetId="1" refreshError="1"/>
      <sheetData sheetId="2" refreshError="1">
        <row r="7">
          <cell r="AR7" t="str">
            <v>Progressive Distributors</v>
          </cell>
        </row>
        <row r="23">
          <cell r="J23" t="str">
            <v>Caribbean</v>
          </cell>
        </row>
        <row r="24">
          <cell r="J24" t="str">
            <v>Miami</v>
          </cell>
        </row>
        <row r="25">
          <cell r="J25" t="str">
            <v>Rest of USA</v>
          </cell>
        </row>
        <row r="26">
          <cell r="J26" t="str">
            <v>West Europe</v>
          </cell>
        </row>
        <row r="27">
          <cell r="J27" t="str">
            <v>Canada</v>
          </cell>
        </row>
        <row r="28">
          <cell r="J28" t="str">
            <v>Latam</v>
          </cell>
        </row>
        <row r="29">
          <cell r="J29" t="str">
            <v>Rest of World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flation disaggregation"/>
      <sheetName val="Types of Inflation"/>
      <sheetName val="Sheet2"/>
      <sheetName val="Data"/>
      <sheetName val="Core Data"/>
      <sheetName val="Index1"/>
      <sheetName val="Core Index"/>
      <sheetName val="Energy Index"/>
      <sheetName val="Tables"/>
    </sheetNames>
    <sheetDataSet>
      <sheetData sheetId="0"/>
      <sheetData sheetId="1"/>
      <sheetData sheetId="2"/>
      <sheetData sheetId="3"/>
      <sheetData sheetId="4">
        <row r="3">
          <cell r="D3" t="str">
            <v>CPI Index</v>
          </cell>
          <cell r="E3" t="str">
            <v>Food Index</v>
          </cell>
          <cell r="R3" t="str">
            <v>Transport</v>
          </cell>
          <cell r="AD3" t="str">
            <v>Restaurants and hotels</v>
          </cell>
        </row>
        <row r="48">
          <cell r="B48">
            <v>2018</v>
          </cell>
          <cell r="C48" t="str">
            <v>QTR 4</v>
          </cell>
          <cell r="D48">
            <v>104.1698</v>
          </cell>
          <cell r="E48">
            <v>105.68</v>
          </cell>
          <cell r="H48">
            <v>103.18</v>
          </cell>
          <cell r="R48">
            <v>111.39</v>
          </cell>
          <cell r="AD48">
            <v>98.86</v>
          </cell>
        </row>
        <row r="49">
          <cell r="B49">
            <v>2019</v>
          </cell>
          <cell r="C49" t="str">
            <v>QTR 1</v>
          </cell>
          <cell r="D49">
            <v>108.10680000000001</v>
          </cell>
          <cell r="E49">
            <v>105.86</v>
          </cell>
          <cell r="H49">
            <v>114.77</v>
          </cell>
          <cell r="R49">
            <v>107.21</v>
          </cell>
          <cell r="AD49">
            <v>101.2</v>
          </cell>
        </row>
        <row r="50">
          <cell r="B50">
            <v>2019</v>
          </cell>
          <cell r="C50" t="str">
            <v>QTR 2</v>
          </cell>
          <cell r="D50">
            <v>109.22629999999999</v>
          </cell>
          <cell r="E50">
            <v>106.33</v>
          </cell>
          <cell r="H50">
            <v>114.85</v>
          </cell>
          <cell r="R50">
            <v>109.04</v>
          </cell>
          <cell r="AD50">
            <v>100.69</v>
          </cell>
        </row>
        <row r="51">
          <cell r="B51">
            <v>2019</v>
          </cell>
          <cell r="C51" t="str">
            <v>QTR 3</v>
          </cell>
          <cell r="D51">
            <v>111.3121</v>
          </cell>
          <cell r="E51">
            <v>107.66</v>
          </cell>
          <cell r="H51">
            <v>116.82</v>
          </cell>
          <cell r="R51">
            <v>117.07</v>
          </cell>
          <cell r="AD51">
            <v>101.82</v>
          </cell>
        </row>
        <row r="52">
          <cell r="B52">
            <v>2019</v>
          </cell>
          <cell r="C52" t="str">
            <v>QTR 4</v>
          </cell>
          <cell r="D52">
            <v>112.919</v>
          </cell>
          <cell r="E52">
            <v>109</v>
          </cell>
          <cell r="H52">
            <v>115.67</v>
          </cell>
          <cell r="R52">
            <v>127.59</v>
          </cell>
          <cell r="AD52">
            <v>102.53</v>
          </cell>
        </row>
        <row r="53">
          <cell r="B53">
            <v>2020</v>
          </cell>
          <cell r="C53" t="str">
            <v>QTR 1</v>
          </cell>
          <cell r="D53">
            <v>111.31398530319338</v>
          </cell>
          <cell r="E53">
            <v>109.97</v>
          </cell>
          <cell r="H53">
            <v>117.12983005956869</v>
          </cell>
          <cell r="R53">
            <v>113.62</v>
          </cell>
          <cell r="AD53">
            <v>101.52</v>
          </cell>
        </row>
        <row r="54">
          <cell r="B54">
            <v>2020</v>
          </cell>
          <cell r="C54" t="str">
            <v>QTR 2</v>
          </cell>
          <cell r="D54">
            <v>111.49692846541713</v>
          </cell>
          <cell r="E54">
            <v>112.661</v>
          </cell>
          <cell r="H54">
            <v>116.62990590854251</v>
          </cell>
          <cell r="R54">
            <v>115.4044</v>
          </cell>
          <cell r="AD54">
            <v>100.776</v>
          </cell>
        </row>
        <row r="55">
          <cell r="B55">
            <v>2020</v>
          </cell>
          <cell r="C55" t="str">
            <v>QTR 3</v>
          </cell>
          <cell r="D55">
            <v>110.76555460270681</v>
          </cell>
          <cell r="E55">
            <v>113.53060000000001</v>
          </cell>
          <cell r="H55">
            <v>113.21706129782974</v>
          </cell>
          <cell r="R55">
            <v>116.4709</v>
          </cell>
          <cell r="AD55">
            <v>101.2323</v>
          </cell>
        </row>
        <row r="56">
          <cell r="B56">
            <v>2020</v>
          </cell>
          <cell r="C56" t="str">
            <v>QTR 4</v>
          </cell>
          <cell r="D56">
            <v>112.2356798725441</v>
          </cell>
          <cell r="E56">
            <v>114.4044</v>
          </cell>
          <cell r="H56">
            <v>118.09072709450102</v>
          </cell>
          <cell r="R56">
            <v>111.6576</v>
          </cell>
          <cell r="AD56">
            <v>101.3275</v>
          </cell>
        </row>
        <row r="57">
          <cell r="B57">
            <v>2021</v>
          </cell>
          <cell r="C57" t="str">
            <v>QTR 1</v>
          </cell>
          <cell r="D57">
            <v>110.20785212342635</v>
          </cell>
          <cell r="E57">
            <v>114.9973</v>
          </cell>
          <cell r="H57">
            <v>111.06175785052301</v>
          </cell>
          <cell r="R57">
            <v>111.6473</v>
          </cell>
          <cell r="AD57">
            <v>102.5569</v>
          </cell>
        </row>
        <row r="58">
          <cell r="B58">
            <v>2021</v>
          </cell>
          <cell r="C58" t="str">
            <v>QTR 2</v>
          </cell>
          <cell r="D58">
            <v>111.70379879872192</v>
          </cell>
          <cell r="E58">
            <v>116.0869</v>
          </cell>
          <cell r="H58">
            <v>112.64181154117711</v>
          </cell>
          <cell r="R58">
            <v>116.2838</v>
          </cell>
          <cell r="AD58">
            <v>102.6494</v>
          </cell>
        </row>
        <row r="59">
          <cell r="B59">
            <v>2021</v>
          </cell>
          <cell r="C59" t="str">
            <v>QTR 3</v>
          </cell>
          <cell r="D59">
            <v>117.96653643609061</v>
          </cell>
          <cell r="E59">
            <v>117.3045</v>
          </cell>
          <cell r="H59">
            <v>124.82810695459342</v>
          </cell>
          <cell r="R59">
            <v>121.30929999999999</v>
          </cell>
          <cell r="AD59">
            <v>103.99590000000001</v>
          </cell>
        </row>
        <row r="60">
          <cell r="B60">
            <v>2021</v>
          </cell>
          <cell r="C60" t="str">
            <v>QTR 4</v>
          </cell>
          <cell r="D60">
            <v>120.78216629305146</v>
          </cell>
          <cell r="E60">
            <v>119.3159</v>
          </cell>
          <cell r="H60">
            <v>131.46419369764601</v>
          </cell>
          <cell r="R60">
            <v>127.9455</v>
          </cell>
          <cell r="AD60">
            <v>107.04430000000001</v>
          </cell>
        </row>
        <row r="61">
          <cell r="B61">
            <v>2022</v>
          </cell>
          <cell r="C61" t="str">
            <v>QTR 1</v>
          </cell>
          <cell r="D61">
            <v>122.54300669152333</v>
          </cell>
          <cell r="E61">
            <v>120.5836</v>
          </cell>
          <cell r="H61">
            <v>133.3709226463854</v>
          </cell>
          <cell r="R61">
            <v>129.2133</v>
          </cell>
          <cell r="AD61">
            <v>106.9182</v>
          </cell>
        </row>
        <row r="62">
          <cell r="B62">
            <v>2022</v>
          </cell>
          <cell r="C62" t="str">
            <v>QTR 2</v>
          </cell>
          <cell r="D62">
            <v>125.25490000000001</v>
          </cell>
          <cell r="E62">
            <v>125.2672</v>
          </cell>
          <cell r="H62">
            <v>134.28450000000001</v>
          </cell>
          <cell r="R62">
            <v>136.0445</v>
          </cell>
          <cell r="AD62">
            <v>109.77370000000001</v>
          </cell>
        </row>
        <row r="63">
          <cell r="B63">
            <v>2022</v>
          </cell>
          <cell r="C63" t="str">
            <v>QTR 3</v>
          </cell>
          <cell r="D63">
            <v>128.84549999999999</v>
          </cell>
          <cell r="E63">
            <v>129.01910000000001</v>
          </cell>
          <cell r="H63">
            <v>142.50649999999999</v>
          </cell>
          <cell r="R63">
            <v>133.995</v>
          </cell>
          <cell r="AD63">
            <v>111.8584</v>
          </cell>
        </row>
        <row r="64">
          <cell r="B64">
            <v>2022</v>
          </cell>
          <cell r="C64" t="str">
            <v>QTR 4</v>
          </cell>
          <cell r="D64">
            <v>127.9278</v>
          </cell>
          <cell r="E64">
            <v>136.00540000000001</v>
          </cell>
          <cell r="H64">
            <v>138.87860000000001</v>
          </cell>
          <cell r="R64">
            <v>131.803</v>
          </cell>
          <cell r="AD64">
            <v>112.75190000000001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(US$ loans &amp; interest)"/>
      <sheetName val="Data(US$ MS)"/>
      <sheetName val="CI$ MS"/>
      <sheetName val="CI$ Loans &amp; Interest"/>
      <sheetName val="Loans report"/>
      <sheetName val="MS report"/>
      <sheetName val="Charts"/>
      <sheetName val="Sheet1"/>
    </sheetNames>
    <sheetDataSet>
      <sheetData sheetId="0"/>
      <sheetData sheetId="1"/>
      <sheetData sheetId="2"/>
      <sheetData sheetId="3"/>
      <sheetData sheetId="4"/>
      <sheetData sheetId="5">
        <row r="1">
          <cell r="O1">
            <v>2023</v>
          </cell>
          <cell r="P1" t="str">
            <v/>
          </cell>
          <cell r="Q1" t="str">
            <v/>
          </cell>
          <cell r="R1" t="str">
            <v/>
          </cell>
          <cell r="S1">
            <v>2024</v>
          </cell>
          <cell r="T1" t="str">
            <v/>
          </cell>
          <cell r="U1" t="str">
            <v/>
          </cell>
          <cell r="V1" t="str">
            <v/>
          </cell>
          <cell r="W1">
            <v>2025</v>
          </cell>
        </row>
        <row r="2">
          <cell r="O2" t="str">
            <v>QTR 1</v>
          </cell>
          <cell r="P2" t="str">
            <v>QTR 2</v>
          </cell>
          <cell r="Q2" t="str">
            <v>QTR 3</v>
          </cell>
          <cell r="R2" t="str">
            <v>QTR 4</v>
          </cell>
          <cell r="S2" t="str">
            <v>QTR 1</v>
          </cell>
          <cell r="T2" t="str">
            <v>QTR 2</v>
          </cell>
          <cell r="U2" t="str">
            <v>QTR 3</v>
          </cell>
          <cell r="V2" t="str">
            <v>QTR 4</v>
          </cell>
          <cell r="W2" t="str">
            <v>QTR 1</v>
          </cell>
        </row>
      </sheetData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(US$ loans &amp; interest)"/>
      <sheetName val="Data(US$ MS)"/>
      <sheetName val="CI$ MS"/>
      <sheetName val="CI$ Loans &amp; Interest"/>
      <sheetName val="Loans report"/>
      <sheetName val="MS report"/>
      <sheetName val="Charts"/>
      <sheetName val="Sheet1"/>
      <sheetName val="New Money Master"/>
    </sheetNames>
    <sheetDataSet>
      <sheetData sheetId="0"/>
      <sheetData sheetId="1"/>
      <sheetData sheetId="2"/>
      <sheetData sheetId="3">
        <row r="3">
          <cell r="B3">
            <v>38596</v>
          </cell>
          <cell r="C3">
            <v>38687</v>
          </cell>
          <cell r="D3">
            <v>38777</v>
          </cell>
          <cell r="E3">
            <v>38869</v>
          </cell>
          <cell r="F3">
            <v>38961</v>
          </cell>
          <cell r="G3">
            <v>39052</v>
          </cell>
          <cell r="H3">
            <v>39142</v>
          </cell>
          <cell r="I3">
            <v>39234</v>
          </cell>
          <cell r="J3">
            <v>39326</v>
          </cell>
          <cell r="K3">
            <v>39417</v>
          </cell>
          <cell r="L3">
            <v>39508</v>
          </cell>
          <cell r="M3">
            <v>39600</v>
          </cell>
          <cell r="N3">
            <v>39692</v>
          </cell>
          <cell r="O3">
            <v>39783</v>
          </cell>
          <cell r="P3">
            <v>39873</v>
          </cell>
          <cell r="Q3">
            <v>39965</v>
          </cell>
          <cell r="R3">
            <v>40057</v>
          </cell>
          <cell r="S3">
            <v>40148</v>
          </cell>
          <cell r="T3">
            <v>40238</v>
          </cell>
          <cell r="U3">
            <v>40330</v>
          </cell>
          <cell r="V3">
            <v>40422</v>
          </cell>
          <cell r="W3">
            <v>40513</v>
          </cell>
          <cell r="X3">
            <v>40603</v>
          </cell>
          <cell r="Y3">
            <v>40695</v>
          </cell>
          <cell r="Z3">
            <v>40787</v>
          </cell>
          <cell r="AA3">
            <v>40878</v>
          </cell>
          <cell r="AB3">
            <v>40969</v>
          </cell>
          <cell r="AC3">
            <v>41061</v>
          </cell>
          <cell r="AD3">
            <v>41153</v>
          </cell>
          <cell r="AE3">
            <v>41244</v>
          </cell>
          <cell r="AF3">
            <v>41334</v>
          </cell>
          <cell r="AG3">
            <v>41426</v>
          </cell>
          <cell r="AH3">
            <v>41518</v>
          </cell>
          <cell r="AI3">
            <v>41609</v>
          </cell>
          <cell r="AJ3">
            <v>41699</v>
          </cell>
          <cell r="AK3">
            <v>41791</v>
          </cell>
          <cell r="AL3">
            <v>41883</v>
          </cell>
          <cell r="AM3">
            <v>41974</v>
          </cell>
          <cell r="AN3">
            <v>42064</v>
          </cell>
          <cell r="AO3">
            <v>42156</v>
          </cell>
          <cell r="AP3">
            <v>42248</v>
          </cell>
          <cell r="AQ3">
            <v>42339</v>
          </cell>
          <cell r="AR3">
            <v>42430</v>
          </cell>
          <cell r="AS3">
            <v>42522</v>
          </cell>
          <cell r="AT3">
            <v>42614</v>
          </cell>
          <cell r="AU3">
            <v>42705</v>
          </cell>
          <cell r="AV3">
            <v>42795</v>
          </cell>
          <cell r="AW3">
            <v>42887</v>
          </cell>
          <cell r="AX3">
            <v>42979</v>
          </cell>
          <cell r="AY3">
            <v>43070</v>
          </cell>
          <cell r="AZ3">
            <v>43160</v>
          </cell>
          <cell r="BA3">
            <v>43252</v>
          </cell>
          <cell r="BB3">
            <v>43344</v>
          </cell>
          <cell r="BC3">
            <v>43435</v>
          </cell>
          <cell r="BD3">
            <v>43525</v>
          </cell>
          <cell r="BE3">
            <v>43617</v>
          </cell>
          <cell r="BF3">
            <v>43709</v>
          </cell>
          <cell r="BG3">
            <v>43800</v>
          </cell>
          <cell r="BH3">
            <v>43891</v>
          </cell>
          <cell r="BI3">
            <v>43983</v>
          </cell>
          <cell r="BJ3">
            <v>44075</v>
          </cell>
          <cell r="BK3">
            <v>44166</v>
          </cell>
          <cell r="BL3">
            <v>44256</v>
          </cell>
          <cell r="BM3">
            <v>44348</v>
          </cell>
          <cell r="BN3">
            <v>44440</v>
          </cell>
          <cell r="BO3">
            <v>44531</v>
          </cell>
          <cell r="BP3">
            <v>44621</v>
          </cell>
          <cell r="BQ3">
            <v>44713</v>
          </cell>
          <cell r="BR3">
            <v>44805</v>
          </cell>
          <cell r="BS3">
            <v>44896</v>
          </cell>
          <cell r="BT3">
            <v>44986</v>
          </cell>
          <cell r="BU3">
            <v>45078</v>
          </cell>
          <cell r="BV3">
            <v>45170</v>
          </cell>
          <cell r="BW3">
            <v>45261</v>
          </cell>
          <cell r="BX3">
            <v>45352</v>
          </cell>
          <cell r="BY3">
            <v>45444</v>
          </cell>
          <cell r="BZ3">
            <v>45536</v>
          </cell>
          <cell r="CA3">
            <v>45627</v>
          </cell>
          <cell r="CB3">
            <v>45717</v>
          </cell>
          <cell r="CC3"/>
          <cell r="CD3"/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4.7558333333333342</v>
          </cell>
          <cell r="AN20">
            <v>4.165</v>
          </cell>
          <cell r="AO20">
            <v>1.8941666666666668</v>
          </cell>
          <cell r="AP20">
            <v>1.7716666666666667</v>
          </cell>
          <cell r="AQ20">
            <v>1.6633333333333336</v>
          </cell>
          <cell r="AR20">
            <v>1.885</v>
          </cell>
          <cell r="AS20">
            <v>1.7658333333333336</v>
          </cell>
          <cell r="AT20">
            <v>2.4350000000000001</v>
          </cell>
          <cell r="AU20">
            <v>2.4258333333333333</v>
          </cell>
          <cell r="AV20">
            <v>2.48</v>
          </cell>
          <cell r="AW20">
            <v>0.81666666666666676</v>
          </cell>
          <cell r="AX20">
            <v>1.4716666666666667</v>
          </cell>
          <cell r="AY20">
            <v>1.4733333333333334</v>
          </cell>
          <cell r="AZ20">
            <v>1.0758333333333334</v>
          </cell>
          <cell r="BA20">
            <v>0.57499999999999996</v>
          </cell>
          <cell r="BB20">
            <v>0.57333333333333336</v>
          </cell>
          <cell r="BC20">
            <v>0.56583333333333341</v>
          </cell>
          <cell r="BD20">
            <v>0.55500000000000005</v>
          </cell>
          <cell r="BE20">
            <v>0.54509833333333335</v>
          </cell>
          <cell r="BF20">
            <v>1.3679258333333335</v>
          </cell>
          <cell r="BG20">
            <v>2.7075444333333336</v>
          </cell>
          <cell r="BH20">
            <v>2.6644027666666665</v>
          </cell>
          <cell r="BI20">
            <v>2.752876783333333</v>
          </cell>
          <cell r="BJ20">
            <v>2.5966362416666668</v>
          </cell>
          <cell r="BK20">
            <v>2.5424750083333332</v>
          </cell>
          <cell r="BL20">
            <v>2.4821816333333335</v>
          </cell>
          <cell r="BM20">
            <v>2.4305528000000001</v>
          </cell>
          <cell r="BN20">
            <v>3.775116333333334</v>
          </cell>
          <cell r="BO20">
            <v>3.6961489416666673</v>
          </cell>
          <cell r="BP20">
            <v>3.6265600833333331</v>
          </cell>
          <cell r="BQ20">
            <v>3.5567894083333336</v>
          </cell>
          <cell r="BR20">
            <v>3.4896242833333337</v>
          </cell>
          <cell r="BS20">
            <v>3.4556581</v>
          </cell>
          <cell r="BT20">
            <v>3.405065266666667</v>
          </cell>
          <cell r="BU20">
            <v>2.0166797500000002</v>
          </cell>
          <cell r="BV20">
            <v>1.9710970166666668</v>
          </cell>
          <cell r="BW20">
            <v>1.9277976000000001</v>
          </cell>
          <cell r="BX20">
            <v>1.8775312583333332</v>
          </cell>
          <cell r="BY20">
            <v>1.8231407916666669</v>
          </cell>
          <cell r="BZ20">
            <v>1.1447013083333335</v>
          </cell>
          <cell r="CA20">
            <v>0.90516275833333337</v>
          </cell>
          <cell r="CB20">
            <v>0.86964429166666657</v>
          </cell>
          <cell r="CC20"/>
          <cell r="CD20"/>
          <cell r="CE20">
            <v>-43.515494602649611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0.13833333333333334</v>
          </cell>
          <cell r="AN21">
            <v>0.1275</v>
          </cell>
          <cell r="AO21">
            <v>2.6608333333333336</v>
          </cell>
          <cell r="AP21">
            <v>0.1075</v>
          </cell>
          <cell r="AQ21">
            <v>0.35333333333333339</v>
          </cell>
          <cell r="AR21">
            <v>0.35083333333333339</v>
          </cell>
          <cell r="AS21">
            <v>0.34749999999999998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6.8191666666666668</v>
          </cell>
          <cell r="BB21">
            <v>5.5316666666666672</v>
          </cell>
          <cell r="BC21">
            <v>3.9824999999999999</v>
          </cell>
          <cell r="BD21">
            <v>3.8424999999999998</v>
          </cell>
          <cell r="BE21">
            <v>3.7020725000000003</v>
          </cell>
          <cell r="BF21">
            <v>3.6106744583333339</v>
          </cell>
          <cell r="BG21">
            <v>3.4599033333333336</v>
          </cell>
          <cell r="BH21">
            <v>3.3274666666666666</v>
          </cell>
          <cell r="BI21">
            <v>3.2444299999999999</v>
          </cell>
          <cell r="BJ21">
            <v>2.2749383333333335</v>
          </cell>
          <cell r="BK21">
            <v>1.5513775000000001</v>
          </cell>
          <cell r="BL21">
            <v>1.5609741666666668</v>
          </cell>
          <cell r="BM21">
            <v>1.390115</v>
          </cell>
          <cell r="BN21">
            <v>1.3616133333333331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8.4066666666666665E-3</v>
          </cell>
          <cell r="BT21">
            <v>1.4567666666666665E-3</v>
          </cell>
          <cell r="BU21">
            <v>8.8102499999999991E-4</v>
          </cell>
          <cell r="BV21">
            <v>3.9159999999999998E-4</v>
          </cell>
          <cell r="BW21">
            <v>4.7055333333333345E-3</v>
          </cell>
          <cell r="BX21">
            <v>2.6414416666666672E-3</v>
          </cell>
          <cell r="BY21">
            <v>5.2790333333333347E-3</v>
          </cell>
          <cell r="BZ21">
            <v>6.9187500000000004E-3</v>
          </cell>
          <cell r="CA21">
            <v>3.9143916666666678E-3</v>
          </cell>
          <cell r="CB21">
            <v>0</v>
          </cell>
          <cell r="CC21"/>
          <cell r="CD21"/>
          <cell r="CE21" t="e">
            <v>#DIV/0!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42.78</v>
          </cell>
          <cell r="AN22">
            <v>60.681666666666672</v>
          </cell>
          <cell r="AO22">
            <v>15.500833333333334</v>
          </cell>
          <cell r="AP22">
            <v>38.263333333333335</v>
          </cell>
          <cell r="AQ22">
            <v>54.658333333333339</v>
          </cell>
          <cell r="AR22">
            <v>53.723333333333336</v>
          </cell>
          <cell r="AS22">
            <v>54.605833333333337</v>
          </cell>
          <cell r="AT22">
            <v>54.291666666666671</v>
          </cell>
          <cell r="AU22">
            <v>86.732500000000002</v>
          </cell>
          <cell r="AV22">
            <v>13.459166666666668</v>
          </cell>
          <cell r="AW22">
            <v>14.161666666666667</v>
          </cell>
          <cell r="AX22">
            <v>16.905833333333337</v>
          </cell>
          <cell r="AY22">
            <v>1.1025</v>
          </cell>
          <cell r="AZ22">
            <v>3.64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7.0833333333333352E-5</v>
          </cell>
          <cell r="BL22">
            <v>0</v>
          </cell>
          <cell r="BM22">
            <v>0</v>
          </cell>
          <cell r="BN22">
            <v>0</v>
          </cell>
          <cell r="BO22">
            <v>1.965E-5</v>
          </cell>
          <cell r="BP22">
            <v>0</v>
          </cell>
          <cell r="BQ22">
            <v>0</v>
          </cell>
          <cell r="BR22">
            <v>0</v>
          </cell>
          <cell r="BS22">
            <v>8.3250000000000002E-4</v>
          </cell>
          <cell r="BT22">
            <v>2.0718500000000001E-3</v>
          </cell>
          <cell r="BU22">
            <v>3.2535133333333334E-2</v>
          </cell>
          <cell r="BV22">
            <v>1.9061000000000004E-3</v>
          </cell>
          <cell r="BW22">
            <v>2.7513500000000001E-3</v>
          </cell>
          <cell r="BX22">
            <v>8.7776666666666663E-4</v>
          </cell>
          <cell r="BY22">
            <v>8.1540999999999992E-3</v>
          </cell>
          <cell r="BZ22">
            <v>5.062858333333334E-3</v>
          </cell>
          <cell r="CA22">
            <v>8.1913333333333352E-3</v>
          </cell>
          <cell r="CB22">
            <v>7.589775E-3</v>
          </cell>
          <cell r="CC22"/>
          <cell r="CD22"/>
          <cell r="CE22" t="e">
            <v>#DIV/0!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3.644166666666667</v>
          </cell>
          <cell r="AN23">
            <v>12.183333333333334</v>
          </cell>
          <cell r="AO23">
            <v>47.96</v>
          </cell>
          <cell r="AP23">
            <v>44.542499999999997</v>
          </cell>
          <cell r="AQ23">
            <v>47.94166666666667</v>
          </cell>
          <cell r="AR23">
            <v>46.456666666666671</v>
          </cell>
          <cell r="AS23">
            <v>37.734166666666674</v>
          </cell>
          <cell r="AT23">
            <v>35.349166783068668</v>
          </cell>
          <cell r="AU23">
            <v>43.584166783068675</v>
          </cell>
          <cell r="AV23">
            <v>46.250833449735339</v>
          </cell>
          <cell r="AW23">
            <v>42.702500116402</v>
          </cell>
          <cell r="AX23">
            <v>53.423333449735338</v>
          </cell>
          <cell r="AY23">
            <v>53.349166666666669</v>
          </cell>
          <cell r="AZ23">
            <v>53.4</v>
          </cell>
          <cell r="BA23">
            <v>55.625833333333333</v>
          </cell>
          <cell r="BB23">
            <v>71.104166666666671</v>
          </cell>
          <cell r="BC23">
            <v>35.17</v>
          </cell>
          <cell r="BD23">
            <v>1.8333333333333335</v>
          </cell>
          <cell r="BE23">
            <v>3.1691666666666669</v>
          </cell>
          <cell r="BF23">
            <v>3.0274999999999999</v>
          </cell>
          <cell r="BG23">
            <v>18.705362308333335</v>
          </cell>
          <cell r="BH23">
            <v>25.618295016666668</v>
          </cell>
          <cell r="BI23">
            <v>27.931114608333335</v>
          </cell>
          <cell r="BJ23">
            <v>23.001067266666666</v>
          </cell>
          <cell r="BK23">
            <v>22.752571700000001</v>
          </cell>
          <cell r="BL23">
            <v>9.1882493333333333</v>
          </cell>
          <cell r="BM23">
            <v>8.9566417749999996</v>
          </cell>
          <cell r="BN23">
            <v>14.522501408333335</v>
          </cell>
          <cell r="BO23">
            <v>14.045446958333333</v>
          </cell>
          <cell r="BP23">
            <v>13.703674725000001</v>
          </cell>
          <cell r="BQ23">
            <v>13.520736549999999</v>
          </cell>
          <cell r="BR23">
            <v>10.419411200000001</v>
          </cell>
          <cell r="BS23">
            <v>11.328469475</v>
          </cell>
          <cell r="BT23">
            <v>10.227074075000001</v>
          </cell>
          <cell r="BU23">
            <v>9.7377243</v>
          </cell>
          <cell r="BV23">
            <v>8.8166056416666674</v>
          </cell>
          <cell r="BW23">
            <v>10.206892700000001</v>
          </cell>
          <cell r="BX23">
            <v>10.226015691666667</v>
          </cell>
          <cell r="BY23">
            <v>10.245166299999999</v>
          </cell>
          <cell r="BZ23">
            <v>10.211865775</v>
          </cell>
          <cell r="CA23">
            <v>11.410905141666667</v>
          </cell>
          <cell r="CB23">
            <v>11.374358250000002</v>
          </cell>
          <cell r="CC23"/>
          <cell r="CD23"/>
          <cell r="CE23">
            <v>-15.382880352522548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51.580833333333338</v>
          </cell>
          <cell r="AN24">
            <v>8.0041666666666664</v>
          </cell>
          <cell r="AO24">
            <v>8.0041666666666664</v>
          </cell>
          <cell r="AP24">
            <v>10.46</v>
          </cell>
          <cell r="AQ24">
            <v>7.6258333333333344</v>
          </cell>
          <cell r="AR24">
            <v>7.6033333333333335</v>
          </cell>
          <cell r="AS24">
            <v>9.4008333333333347</v>
          </cell>
          <cell r="AT24">
            <v>8.5675000000000008</v>
          </cell>
          <cell r="AU24">
            <v>4.8566666666666674</v>
          </cell>
          <cell r="AV24">
            <v>4.8550000000000004</v>
          </cell>
          <cell r="AW24">
            <v>6.9008333333333338</v>
          </cell>
          <cell r="AX24">
            <v>6.3841666666666672</v>
          </cell>
          <cell r="AY24">
            <v>4.7424999999999997</v>
          </cell>
          <cell r="AZ24">
            <v>4.8241666666666667</v>
          </cell>
          <cell r="BA24">
            <v>2.4725000000000001</v>
          </cell>
          <cell r="BB24">
            <v>3.1108333333333333</v>
          </cell>
          <cell r="BC24">
            <v>3.645</v>
          </cell>
          <cell r="BD24">
            <v>1.6883333333333335</v>
          </cell>
          <cell r="BE24">
            <v>1.0433333333333334</v>
          </cell>
          <cell r="BF24">
            <v>1.0433333333333334</v>
          </cell>
          <cell r="BG24">
            <v>8.6256419666666666</v>
          </cell>
          <cell r="BH24">
            <v>0.98685011666666667</v>
          </cell>
          <cell r="BI24">
            <v>1.2996949666666666</v>
          </cell>
          <cell r="BJ24">
            <v>1.7851942916666668</v>
          </cell>
          <cell r="BK24">
            <v>1.9414181083333335</v>
          </cell>
          <cell r="BL24">
            <v>2.6149593916666669</v>
          </cell>
          <cell r="BM24">
            <v>2.8152656333333335</v>
          </cell>
          <cell r="BN24">
            <v>2.8652836583333334</v>
          </cell>
          <cell r="BO24">
            <v>3.0411487583333332</v>
          </cell>
          <cell r="BP24">
            <v>3.0414435999999996</v>
          </cell>
          <cell r="BQ24">
            <v>3.0436549333333334</v>
          </cell>
          <cell r="BR24">
            <v>3.0470666833333335</v>
          </cell>
          <cell r="BS24">
            <v>3.0516156666666667</v>
          </cell>
          <cell r="BT24">
            <v>9.5894333333333345E-3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0.42134916666666666</v>
          </cell>
          <cell r="BZ24">
            <v>0</v>
          </cell>
          <cell r="CA24">
            <v>0</v>
          </cell>
          <cell r="CB24">
            <v>0</v>
          </cell>
          <cell r="CC24"/>
          <cell r="CD24"/>
          <cell r="CE24">
            <v>-100</v>
          </cell>
        </row>
      </sheetData>
      <sheetData sheetId="4"/>
      <sheetData sheetId="5"/>
      <sheetData sheetId="6"/>
      <sheetData sheetId="7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e"/>
      <sheetName val="Data"/>
      <sheetName val="Arrivals"/>
      <sheetName val="M. Tables"/>
      <sheetName val="Q. Tables"/>
      <sheetName val="YTD. Tables"/>
      <sheetName val="Charts"/>
    </sheetNames>
    <sheetDataSet>
      <sheetData sheetId="0"/>
      <sheetData sheetId="1"/>
      <sheetData sheetId="2"/>
      <sheetData sheetId="3"/>
      <sheetData sheetId="4"/>
      <sheetData sheetId="5">
        <row r="27">
          <cell r="W27">
            <v>44621</v>
          </cell>
          <cell r="X27">
            <v>44986</v>
          </cell>
          <cell r="Y27">
            <v>45352</v>
          </cell>
          <cell r="Z27">
            <v>45717</v>
          </cell>
        </row>
      </sheetData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Const."/>
      <sheetName val="Prmt Rep."/>
      <sheetName val="Proj. App"/>
      <sheetName val="Cert. Occ"/>
      <sheetName val="Sis. Island"/>
      <sheetName val="Charts"/>
    </sheetNames>
    <definedNames>
      <definedName name="Planing_Format"/>
    </defined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  <sheetName val="Do not delete"/>
      <sheetName val="TB-JUN2012"/>
      <sheetName val="14-15 Budget"/>
      <sheetName val="TB-DEC2013"/>
      <sheetName val="TB-JUN2011"/>
      <sheetName val="TB-JUN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TRADE BY BEC"/>
      <sheetName val="SITC"/>
      <sheetName val="hs02 to bec conversion"/>
      <sheetName val="SITC to BEC"/>
      <sheetName val="dropdown codes"/>
      <sheetName val="Mapping"/>
      <sheetName val="Sheet"/>
      <sheetName val="Cayman BEC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C1" t="str">
            <v>SITC, R3</v>
          </cell>
          <cell r="E1" t="str">
            <v>Bec, Rev 4</v>
          </cell>
          <cell r="F1" t="str">
            <v>SITC classification Rev. 3 ; level 5</v>
          </cell>
        </row>
        <row r="2">
          <cell r="C2" t="str">
            <v>001.51</v>
          </cell>
          <cell r="E2" t="str">
            <v>001.5</v>
          </cell>
          <cell r="F2" t="str">
            <v>01121 Meat of bovine animals with bone in, frozen</v>
          </cell>
        </row>
        <row r="3">
          <cell r="C3" t="str">
            <v>001.51</v>
          </cell>
          <cell r="E3" t="str">
            <v>001.5</v>
          </cell>
          <cell r="F3" t="str">
            <v>01122 Meat of bovine animals, boneless, frozen</v>
          </cell>
        </row>
        <row r="4">
          <cell r="C4" t="str">
            <v>001.11</v>
          </cell>
          <cell r="E4" t="str">
            <v>001.11</v>
          </cell>
          <cell r="F4" t="str">
            <v>00111 Purebred bovine breeding animals</v>
          </cell>
        </row>
        <row r="5">
          <cell r="C5" t="str">
            <v>001.19</v>
          </cell>
          <cell r="E5" t="str">
            <v>001.19</v>
          </cell>
          <cell r="F5" t="str">
            <v>00119 Bovine animals, other than purebred breeding animals, live</v>
          </cell>
        </row>
        <row r="6">
          <cell r="C6" t="str">
            <v>001.31</v>
          </cell>
          <cell r="E6" t="str">
            <v>001.31</v>
          </cell>
          <cell r="F6" t="str">
            <v>00131 Purebred swine breeding animals</v>
          </cell>
        </row>
        <row r="7">
          <cell r="C7" t="str">
            <v>001.39</v>
          </cell>
          <cell r="E7" t="str">
            <v>001.39</v>
          </cell>
          <cell r="F7" t="str">
            <v>00139 Swine other than purebred breeding animals, live</v>
          </cell>
        </row>
        <row r="8">
          <cell r="C8" t="str">
            <v>001.39</v>
          </cell>
          <cell r="E8" t="str">
            <v>001.39</v>
          </cell>
          <cell r="F8" t="str">
            <v>00141 Poultry, live, weighing not over 185 grams (6.53 oz.)</v>
          </cell>
        </row>
        <row r="9">
          <cell r="C9" t="str">
            <v>001.21</v>
          </cell>
          <cell r="E9" t="str">
            <v>001.21</v>
          </cell>
          <cell r="F9" t="str">
            <v>00121 Sheep, live</v>
          </cell>
        </row>
        <row r="10">
          <cell r="C10" t="str">
            <v>001.22</v>
          </cell>
          <cell r="E10" t="str">
            <v>001.22</v>
          </cell>
          <cell r="F10" t="str">
            <v>00122 Goats, live</v>
          </cell>
        </row>
        <row r="11">
          <cell r="C11" t="str">
            <v>001.41</v>
          </cell>
          <cell r="E11" t="str">
            <v>001.41</v>
          </cell>
          <cell r="F11" t="str">
            <v>00149 Poultry, live, weighing over 185 grams (6.53 oz.)</v>
          </cell>
        </row>
        <row r="12">
          <cell r="C12" t="str">
            <v>001.41</v>
          </cell>
          <cell r="E12" t="str">
            <v>001.41</v>
          </cell>
          <cell r="F12" t="str">
            <v>00151 Horses, live</v>
          </cell>
        </row>
        <row r="13">
          <cell r="C13" t="str">
            <v>001.41</v>
          </cell>
          <cell r="E13" t="str">
            <v>001.41</v>
          </cell>
          <cell r="F13" t="str">
            <v>00152 Asses, mules and hinnies, live</v>
          </cell>
        </row>
        <row r="14">
          <cell r="C14" t="str">
            <v>001.49</v>
          </cell>
          <cell r="E14" t="str">
            <v>001.49</v>
          </cell>
          <cell r="F14" t="str">
            <v>00190 Live animals, n.e.s.</v>
          </cell>
        </row>
        <row r="15">
          <cell r="C15" t="str">
            <v>001.49</v>
          </cell>
          <cell r="E15" t="str">
            <v>001.49</v>
          </cell>
          <cell r="F15" t="str">
            <v>01111 Meat of bovine animals with bone in, fresh or chilled</v>
          </cell>
        </row>
        <row r="16">
          <cell r="C16" t="str">
            <v>001.49</v>
          </cell>
          <cell r="E16" t="str">
            <v>001.9</v>
          </cell>
          <cell r="F16" t="str">
            <v>01112 Meat of bovine animals, boneless, fresh or chilled</v>
          </cell>
        </row>
        <row r="17">
          <cell r="C17" t="str">
            <v>001.9</v>
          </cell>
          <cell r="E17" t="str">
            <v>001.9</v>
          </cell>
          <cell r="F17" t="str">
            <v>01211 Meat of sheep, fresh or chilled</v>
          </cell>
        </row>
        <row r="18">
          <cell r="C18" t="str">
            <v>001.9</v>
          </cell>
          <cell r="E18" t="str">
            <v>001.9</v>
          </cell>
          <cell r="F18" t="str">
            <v>01212 Meat of sheep, frozen</v>
          </cell>
        </row>
        <row r="19">
          <cell r="C19" t="str">
            <v>001.9</v>
          </cell>
          <cell r="E19" t="str">
            <v>001.9</v>
          </cell>
          <cell r="F19" t="str">
            <v>01213 Meat of goats, fresh, chilled or frozen</v>
          </cell>
        </row>
        <row r="20">
          <cell r="C20" t="str">
            <v>001.9</v>
          </cell>
          <cell r="E20" t="str">
            <v>001.9</v>
          </cell>
          <cell r="F20" t="str">
            <v>01221 Meat of swine, fresh or chilled</v>
          </cell>
        </row>
        <row r="21">
          <cell r="C21" t="str">
            <v>001.9</v>
          </cell>
          <cell r="E21" t="str">
            <v>001.9</v>
          </cell>
          <cell r="F21" t="str">
            <v>01222 Meat of swine, frozen</v>
          </cell>
        </row>
        <row r="22">
          <cell r="C22" t="str">
            <v>001.9</v>
          </cell>
          <cell r="E22" t="str">
            <v>001.9</v>
          </cell>
          <cell r="F22" t="str">
            <v>01231 Poultry meat of chickens, ducks, geese, turkeys and guineas not cut in pieces, fresh or chilled</v>
          </cell>
        </row>
        <row r="23">
          <cell r="C23" t="str">
            <v>001.9</v>
          </cell>
          <cell r="E23" t="str">
            <v>001.9</v>
          </cell>
          <cell r="F23" t="str">
            <v>01232 Poultry meat of chickens, ducks, geese, turkeys and guineas not cut in pieces, frozen</v>
          </cell>
        </row>
        <row r="24">
          <cell r="C24" t="str">
            <v>001.9</v>
          </cell>
          <cell r="E24" t="str">
            <v>011.11</v>
          </cell>
          <cell r="F24" t="str">
            <v>01233 Fatty livers of geese or ducks, fresh or chilled</v>
          </cell>
        </row>
        <row r="25">
          <cell r="C25" t="str">
            <v>011.11</v>
          </cell>
          <cell r="E25" t="str">
            <v>011.11</v>
          </cell>
          <cell r="F25" t="str">
            <v>01234 Poultry cuts (of chickens, ducks, geese, turkeys and guineas) and offal other than fatty livers of ducks or geese, fresh or chilled</v>
          </cell>
        </row>
        <row r="26">
          <cell r="C26" t="str">
            <v>011.11</v>
          </cell>
          <cell r="E26" t="str">
            <v>011.12</v>
          </cell>
          <cell r="F26" t="str">
            <v>01235 Poultry cuts (of chickens, ducks, geese, turkeys and guineas) and offal, frozen</v>
          </cell>
        </row>
        <row r="27">
          <cell r="C27" t="str">
            <v>011.12</v>
          </cell>
          <cell r="E27" t="str">
            <v>011.21</v>
          </cell>
          <cell r="F27" t="str">
            <v>01236 Poultry livers of chickens, ducks, geese, turkeys and guineas, frozen</v>
          </cell>
        </row>
        <row r="28">
          <cell r="C28" t="str">
            <v>011.21</v>
          </cell>
          <cell r="E28" t="str">
            <v>011.21</v>
          </cell>
          <cell r="F28" t="str">
            <v>01240 Meat of horses, asses, mules, or hinnies, fresh, chilled or frozen</v>
          </cell>
        </row>
        <row r="29">
          <cell r="C29" t="str">
            <v>011.21</v>
          </cell>
          <cell r="E29" t="str">
            <v>011.22</v>
          </cell>
          <cell r="F29" t="str">
            <v>01251 Edible offal of bovine animals, fresh or chilled</v>
          </cell>
        </row>
        <row r="30">
          <cell r="C30" t="str">
            <v>011.22</v>
          </cell>
          <cell r="E30" t="str">
            <v>012.21</v>
          </cell>
          <cell r="F30" t="str">
            <v>01252 Edible offal of bovine animals, frozen</v>
          </cell>
        </row>
        <row r="31">
          <cell r="C31" t="str">
            <v>012.21</v>
          </cell>
          <cell r="E31" t="str">
            <v>012.21</v>
          </cell>
          <cell r="F31" t="str">
            <v>01612 Bellies (streaky) and cuts thereof, of swine, salted, in brine, dried or smoked</v>
          </cell>
        </row>
        <row r="32">
          <cell r="C32" t="str">
            <v>012.21</v>
          </cell>
          <cell r="E32" t="str">
            <v>012.21</v>
          </cell>
          <cell r="F32" t="str">
            <v>01619 Meat of swine, salted, in brine, dried or smoked, n.e.s.</v>
          </cell>
        </row>
        <row r="33">
          <cell r="C33" t="str">
            <v>012.22</v>
          </cell>
          <cell r="E33" t="str">
            <v>012.22</v>
          </cell>
          <cell r="F33" t="str">
            <v>01681 Meat of bovine animals, salted, in brine, dried or smoked</v>
          </cell>
        </row>
        <row r="34">
          <cell r="C34" t="str">
            <v>012.22</v>
          </cell>
          <cell r="E34" t="str">
            <v>012.22</v>
          </cell>
          <cell r="F34" t="str">
            <v>01689 Meat, n.e.s., and edible meat offal, salted, in brine, dried or smoked, including edible flours and meals of meat or meat offal</v>
          </cell>
        </row>
        <row r="35">
          <cell r="C35" t="str">
            <v>012.22</v>
          </cell>
          <cell r="E35" t="str">
            <v>012.22</v>
          </cell>
          <cell r="F35" t="str">
            <v>01710 Extracts and juices of meat, fish or crustaceans, moluscs or other aquatic invertebrates</v>
          </cell>
        </row>
        <row r="36">
          <cell r="C36" t="str">
            <v>012.11</v>
          </cell>
          <cell r="E36" t="str">
            <v>012.11</v>
          </cell>
          <cell r="F36" t="str">
            <v>01253 Edible offal of swine, fresh or chilled</v>
          </cell>
        </row>
        <row r="37">
          <cell r="C37" t="str">
            <v>012.11</v>
          </cell>
          <cell r="E37" t="str">
            <v>012.11</v>
          </cell>
          <cell r="F37" t="str">
            <v>01254 Edible offal of swine, frozen</v>
          </cell>
        </row>
        <row r="38">
          <cell r="C38" t="str">
            <v>012.11</v>
          </cell>
          <cell r="E38" t="str">
            <v>012.11</v>
          </cell>
          <cell r="F38" t="str">
            <v>01255 Edible offal of sheep, goats, horses, asses, mules or hinnies, fresh or chilled</v>
          </cell>
        </row>
        <row r="39">
          <cell r="C39" t="str">
            <v>012.11</v>
          </cell>
          <cell r="E39" t="str">
            <v>012.11</v>
          </cell>
          <cell r="F39" t="str">
            <v>01256 Edible offal of sheep, goats, horses, asses, mules or hinnies, frozen</v>
          </cell>
        </row>
        <row r="40">
          <cell r="C40" t="str">
            <v>012.12</v>
          </cell>
          <cell r="E40" t="str">
            <v>012.12</v>
          </cell>
          <cell r="F40" t="str">
            <v>01291 Meat and edible meat offal of rabbits or hares, fresh, chilled or frozen</v>
          </cell>
        </row>
        <row r="41">
          <cell r="C41" t="str">
            <v>012.12</v>
          </cell>
          <cell r="E41" t="str">
            <v>012.12</v>
          </cell>
          <cell r="F41" t="str">
            <v>01292 Frogs' legs, fresh, chilled or frozen</v>
          </cell>
        </row>
        <row r="42">
          <cell r="C42" t="str">
            <v>012.12</v>
          </cell>
          <cell r="E42" t="str">
            <v>012.12</v>
          </cell>
          <cell r="F42" t="str">
            <v>01293 Snails, except sea snails, fresh, chilled or frozen</v>
          </cell>
        </row>
        <row r="43">
          <cell r="C43" t="str">
            <v>012.12</v>
          </cell>
          <cell r="E43" t="str">
            <v>012.12</v>
          </cell>
          <cell r="F43" t="str">
            <v>01299 Meat and edible meat offal, n.e.s., fresh, chilled or frozen</v>
          </cell>
        </row>
        <row r="44">
          <cell r="C44" t="str">
            <v>012.13</v>
          </cell>
          <cell r="E44" t="str">
            <v>012.13</v>
          </cell>
          <cell r="F44" t="str">
            <v>01611 Hams, shoulders and cuts thereof, of swine, with bone in, dried, salted or smoked</v>
          </cell>
        </row>
        <row r="45">
          <cell r="C45" t="str">
            <v>012.4</v>
          </cell>
          <cell r="E45" t="str">
            <v>012.4</v>
          </cell>
          <cell r="F45" t="str">
            <v>02231 Yogurt, whether or not concentrated or containing added sugar or other sweetening matter or flavored or containing added fruit, or nuts or cocoa</v>
          </cell>
        </row>
        <row r="46">
          <cell r="C46" t="str">
            <v>012.51</v>
          </cell>
          <cell r="E46" t="str">
            <v>012.51</v>
          </cell>
          <cell r="F46" t="str">
            <v>02232 Buttermilk, curdled milk and cream, kephir and other fermented or acidified milk or cream</v>
          </cell>
        </row>
        <row r="47">
          <cell r="C47" t="str">
            <v>012.52</v>
          </cell>
          <cell r="E47" t="str">
            <v>012.52</v>
          </cell>
          <cell r="F47" t="str">
            <v>02233 Ice cream and other edible ice whether or not containing cocoa</v>
          </cell>
        </row>
        <row r="48">
          <cell r="C48" t="str">
            <v>012.52</v>
          </cell>
          <cell r="E48" t="str">
            <v>012.52</v>
          </cell>
          <cell r="F48" t="str">
            <v>02241 Whey and modified whey, whether or not concentrated or containing added sugar or other sweetening matter</v>
          </cell>
        </row>
        <row r="49">
          <cell r="C49" t="str">
            <v>012.52</v>
          </cell>
          <cell r="E49" t="str">
            <v>012.52</v>
          </cell>
          <cell r="F49" t="str">
            <v>02249 Products consisting of natural milk constituents, n.e.s.</v>
          </cell>
        </row>
        <row r="50">
          <cell r="C50" t="str">
            <v>012.53</v>
          </cell>
          <cell r="E50" t="str">
            <v>012.53</v>
          </cell>
          <cell r="F50" t="str">
            <v>02300 Butter and other fats and oils derived from milk</v>
          </cell>
        </row>
        <row r="51">
          <cell r="C51" t="str">
            <v>012.54</v>
          </cell>
          <cell r="E51" t="str">
            <v>012.54</v>
          </cell>
          <cell r="F51" t="str">
            <v>02410 Grated or powdered cheese, of all kinds</v>
          </cell>
        </row>
        <row r="52">
          <cell r="C52" t="str">
            <v>012.54</v>
          </cell>
          <cell r="E52" t="str">
            <v>012.54</v>
          </cell>
          <cell r="F52" t="str">
            <v>02420 Processed cheese, not grated or powdered</v>
          </cell>
        </row>
        <row r="53">
          <cell r="C53" t="str">
            <v>012.55</v>
          </cell>
          <cell r="E53" t="str">
            <v>012.55</v>
          </cell>
          <cell r="F53" t="str">
            <v>02430 Blue-veined cheese</v>
          </cell>
        </row>
        <row r="54">
          <cell r="C54" t="str">
            <v>012.56</v>
          </cell>
          <cell r="E54" t="str">
            <v>012.56</v>
          </cell>
          <cell r="F54" t="str">
            <v>02491 Fresh (unripened or uncured) cheese, including whey cheese, and curd</v>
          </cell>
        </row>
        <row r="55">
          <cell r="C55" t="str">
            <v>012.31</v>
          </cell>
          <cell r="E55" t="str">
            <v>012.31</v>
          </cell>
          <cell r="F55" t="str">
            <v>01720 Sausages and similar products of meat, meat offal or blood; food preparations based on these products</v>
          </cell>
        </row>
        <row r="56">
          <cell r="C56" t="str">
            <v>012.32</v>
          </cell>
          <cell r="E56" t="str">
            <v>012.32</v>
          </cell>
          <cell r="F56" t="str">
            <v>01750 Meat and offal (other than liver), of swine, prepared or preserved, n.e.s.</v>
          </cell>
        </row>
        <row r="57">
          <cell r="C57" t="str">
            <v>012.34</v>
          </cell>
          <cell r="E57" t="str">
            <v>012.34</v>
          </cell>
          <cell r="F57" t="str">
            <v>02212 Milk of a fat content, by weight, exceeding 1% but not exceeding 6%</v>
          </cell>
        </row>
        <row r="58">
          <cell r="C58" t="str">
            <v>012.35</v>
          </cell>
          <cell r="E58" t="str">
            <v>012.35</v>
          </cell>
          <cell r="F58" t="str">
            <v>02222 Milk and cream, in solid form, of a fat content, by weight, exceeding 1.5%</v>
          </cell>
        </row>
        <row r="59">
          <cell r="C59" t="str">
            <v>012.31</v>
          </cell>
          <cell r="E59" t="str">
            <v>012.31</v>
          </cell>
          <cell r="F59" t="str">
            <v>01730 Liver of any animal, prepared or preserved, n.e.s.</v>
          </cell>
        </row>
        <row r="60">
          <cell r="C60" t="str">
            <v>012.32</v>
          </cell>
          <cell r="E60" t="str">
            <v>012.32</v>
          </cell>
          <cell r="F60" t="str">
            <v>01760 Meat and offal (other than liver), of bovine animals, prepared or preserved, n.e.s</v>
          </cell>
        </row>
        <row r="61">
          <cell r="C61" t="str">
            <v>012.34</v>
          </cell>
          <cell r="E61" t="str">
            <v>012.34</v>
          </cell>
          <cell r="F61" t="str">
            <v>02213 Cream of a fat content, by weight, exceeding 6%</v>
          </cell>
        </row>
        <row r="62">
          <cell r="C62" t="str">
            <v>012.35</v>
          </cell>
          <cell r="E62" t="str">
            <v>012.35</v>
          </cell>
          <cell r="F62" t="str">
            <v>02223 Milk and cream, concentrated, not in solid form, not containing added sugar or other sweetening matter</v>
          </cell>
        </row>
        <row r="63">
          <cell r="C63" t="str">
            <v>012.31</v>
          </cell>
          <cell r="E63" t="str">
            <v>012.31</v>
          </cell>
          <cell r="F63" t="str">
            <v>01740 Meat and offal (other than liver) of poultry (chickens, ducks, geese, turkeys and guinea fowls), prepared or preserved, n.e.s.</v>
          </cell>
        </row>
        <row r="64">
          <cell r="C64" t="str">
            <v>012.32</v>
          </cell>
          <cell r="E64" t="str">
            <v>012.32</v>
          </cell>
          <cell r="F64" t="str">
            <v>01790 Meat or meat offal, n.e.s., prepared or preserved (including preparations of blood of any animal)</v>
          </cell>
        </row>
        <row r="65">
          <cell r="C65" t="str">
            <v>012.33</v>
          </cell>
          <cell r="E65" t="str">
            <v>012.33</v>
          </cell>
          <cell r="F65" t="str">
            <v>02211 Milk of a fat content, by weight, not exceeding 1%</v>
          </cell>
        </row>
        <row r="66">
          <cell r="C66" t="str">
            <v>012.34</v>
          </cell>
          <cell r="E66" t="str">
            <v>012.34</v>
          </cell>
          <cell r="F66" t="str">
            <v>02221 Milk, in solid form, of a fat content, by weight, not exceeding 1.5%</v>
          </cell>
        </row>
        <row r="67">
          <cell r="C67" t="str">
            <v>012.35</v>
          </cell>
          <cell r="E67" t="str">
            <v>012.35</v>
          </cell>
          <cell r="F67" t="str">
            <v>02224 Milk and cream, not in solid form, containing added sugar or other sweetening matter</v>
          </cell>
        </row>
        <row r="68">
          <cell r="C68" t="str">
            <v>012.91</v>
          </cell>
          <cell r="E68" t="str">
            <v>012.91</v>
          </cell>
          <cell r="F68" t="str">
            <v>02499 Cheese, n.e.s.</v>
          </cell>
        </row>
        <row r="69">
          <cell r="C69" t="str">
            <v>012.92</v>
          </cell>
          <cell r="E69" t="str">
            <v>012.99</v>
          </cell>
          <cell r="F69" t="str">
            <v>02510 Birds' eggs in shell, fresh, preserved or cooked</v>
          </cell>
        </row>
        <row r="70">
          <cell r="C70" t="str">
            <v>012.99</v>
          </cell>
          <cell r="E70" t="str">
            <v>012.99</v>
          </cell>
          <cell r="F70" t="str">
            <v>02522 Birds' eggs, other than dried</v>
          </cell>
        </row>
        <row r="71">
          <cell r="C71" t="str">
            <v>012.99</v>
          </cell>
          <cell r="E71" t="str">
            <v>012.99</v>
          </cell>
          <cell r="F71" t="str">
            <v>02530 Egg albumin</v>
          </cell>
        </row>
        <row r="72">
          <cell r="C72" t="str">
            <v>012.99</v>
          </cell>
          <cell r="E72" t="str">
            <v>012.99</v>
          </cell>
          <cell r="F72" t="str">
            <v>03411 Fish, live</v>
          </cell>
        </row>
        <row r="73">
          <cell r="C73" t="str">
            <v>012.99</v>
          </cell>
          <cell r="E73" t="str">
            <v>411.31</v>
          </cell>
          <cell r="F73" t="str">
            <v>03412 Salmonidae, fresh or chilled (excluding livers and roes)</v>
          </cell>
        </row>
        <row r="74">
          <cell r="C74" t="str">
            <v>411.31</v>
          </cell>
          <cell r="E74" t="str">
            <v>016.11</v>
          </cell>
          <cell r="F74" t="str">
            <v>55352 Personal deodorants and antiperspirants</v>
          </cell>
        </row>
        <row r="75">
          <cell r="C75" t="str">
            <v>016.11</v>
          </cell>
          <cell r="E75" t="str">
            <v>016.12</v>
          </cell>
          <cell r="F75" t="str">
            <v>03413 Flat fish, fresh or chilled (excluding livers and roes)</v>
          </cell>
        </row>
        <row r="76">
          <cell r="C76" t="str">
            <v>016.12</v>
          </cell>
          <cell r="E76" t="str">
            <v>016.19</v>
          </cell>
          <cell r="F76" t="str">
            <v>03414 Tunas, skipjack or stripe-bellied bonito, fresh or chilled (excluding livers and roes)</v>
          </cell>
        </row>
        <row r="77">
          <cell r="C77" t="str">
            <v>016.19</v>
          </cell>
          <cell r="E77" t="str">
            <v>016.81</v>
          </cell>
          <cell r="F77" t="str">
            <v>03415 Herrings, sardines, sardinella, brislings or sprats, fresh or chilled (excluding livers and roes)</v>
          </cell>
        </row>
        <row r="78">
          <cell r="C78" t="str">
            <v>016.81</v>
          </cell>
          <cell r="E78" t="str">
            <v>016.89</v>
          </cell>
          <cell r="F78" t="str">
            <v>03416 Cod, fresh or chilled (excluding livers and roes)</v>
          </cell>
        </row>
        <row r="79">
          <cell r="C79" t="str">
            <v>016.89</v>
          </cell>
          <cell r="E79" t="str">
            <v>016.89</v>
          </cell>
          <cell r="F79" t="str">
            <v>03417 Mackerel (scombrids), fresh or chilled (excluding livers and roes)</v>
          </cell>
        </row>
        <row r="80">
          <cell r="C80" t="str">
            <v>016.89</v>
          </cell>
          <cell r="E80" t="str">
            <v>016.89</v>
          </cell>
          <cell r="F80" t="str">
            <v>03418 Fish, n.e.s., fresh or chilled (excluding livers and roes)</v>
          </cell>
        </row>
        <row r="81">
          <cell r="C81" t="str">
            <v>016.89</v>
          </cell>
          <cell r="E81" t="str">
            <v>016.89</v>
          </cell>
          <cell r="F81" t="str">
            <v>03419 Fish livers and roes, fresh or chilled</v>
          </cell>
        </row>
        <row r="82">
          <cell r="C82" t="str">
            <v>016.89</v>
          </cell>
          <cell r="E82" t="str">
            <v>034.11</v>
          </cell>
          <cell r="F82" t="str">
            <v>03421 Salmonidae, frozen (excluding livers and roes)</v>
          </cell>
        </row>
        <row r="83">
          <cell r="C83" t="str">
            <v>034.11</v>
          </cell>
          <cell r="E83" t="str">
            <v>034.11</v>
          </cell>
          <cell r="F83" t="str">
            <v>04220 Rice husked but not further prepared (cargo rice or brown rice)</v>
          </cell>
        </row>
        <row r="84">
          <cell r="C84" t="str">
            <v>034.11</v>
          </cell>
          <cell r="E84" t="str">
            <v>034.11</v>
          </cell>
          <cell r="F84" t="str">
            <v>04231 Rice, semi-milled or wholly milled, whether or not polished, glazed, parboiled or converted (excluding broken rice)</v>
          </cell>
        </row>
        <row r="85">
          <cell r="C85" t="str">
            <v>034.11</v>
          </cell>
          <cell r="E85" t="str">
            <v>034.11</v>
          </cell>
          <cell r="F85" t="str">
            <v>04232 Rice, broken</v>
          </cell>
        </row>
        <row r="86">
          <cell r="C86" t="str">
            <v>034.11</v>
          </cell>
          <cell r="E86" t="str">
            <v>034.11</v>
          </cell>
          <cell r="F86" t="str">
            <v>04300 Barley, unmilled</v>
          </cell>
        </row>
        <row r="87">
          <cell r="C87" t="str">
            <v>034.11</v>
          </cell>
          <cell r="E87" t="str">
            <v>034.11</v>
          </cell>
          <cell r="F87" t="str">
            <v>04410 Maize (corn) seed</v>
          </cell>
        </row>
        <row r="88">
          <cell r="C88" t="str">
            <v>034.12</v>
          </cell>
          <cell r="E88" t="str">
            <v>034.11</v>
          </cell>
          <cell r="F88" t="str">
            <v>04490 Maize (not including sweet corn) unmilled, except seed</v>
          </cell>
        </row>
        <row r="89">
          <cell r="C89" t="str">
            <v>034.12</v>
          </cell>
          <cell r="E89" t="str">
            <v>034.12</v>
          </cell>
          <cell r="F89" t="str">
            <v>04510 Rye, unmilled</v>
          </cell>
        </row>
        <row r="90">
          <cell r="C90" t="str">
            <v>034.12</v>
          </cell>
          <cell r="E90" t="str">
            <v>034.12</v>
          </cell>
          <cell r="F90" t="str">
            <v>04520 Oats, unmilled</v>
          </cell>
        </row>
        <row r="91">
          <cell r="C91" t="str">
            <v>034.13</v>
          </cell>
          <cell r="E91" t="str">
            <v>034.12</v>
          </cell>
          <cell r="F91" t="str">
            <v>04530 Grain sorghum, unmilled</v>
          </cell>
        </row>
        <row r="92">
          <cell r="C92" t="str">
            <v>034.13</v>
          </cell>
          <cell r="E92" t="str">
            <v>034.13</v>
          </cell>
          <cell r="F92" t="str">
            <v>04591 Millet, unmilled</v>
          </cell>
        </row>
        <row r="93">
          <cell r="C93" t="str">
            <v>034.13</v>
          </cell>
          <cell r="E93" t="str">
            <v>034.13</v>
          </cell>
          <cell r="F93" t="str">
            <v>04592 Buckwheat, unmilled</v>
          </cell>
        </row>
        <row r="94">
          <cell r="C94" t="str">
            <v>034.13</v>
          </cell>
          <cell r="E94" t="str">
            <v>034.13</v>
          </cell>
          <cell r="F94" t="str">
            <v>04593 Canary seed, unmilled</v>
          </cell>
        </row>
        <row r="95">
          <cell r="C95" t="str">
            <v>034.14</v>
          </cell>
          <cell r="E95" t="str">
            <v>034.13</v>
          </cell>
          <cell r="F95" t="str">
            <v>04599 Cereals, unmilled, n.e.s.</v>
          </cell>
        </row>
        <row r="96">
          <cell r="C96" t="str">
            <v>034.14</v>
          </cell>
          <cell r="E96" t="str">
            <v>034.14</v>
          </cell>
          <cell r="F96" t="str">
            <v>04610 Flour of wheat or of meslin</v>
          </cell>
        </row>
        <row r="97">
          <cell r="C97" t="str">
            <v>034.14</v>
          </cell>
          <cell r="E97" t="str">
            <v>034.14</v>
          </cell>
          <cell r="F97" t="str">
            <v>04620 Groats, meal and pellets, of wheat</v>
          </cell>
        </row>
        <row r="98">
          <cell r="C98" t="str">
            <v>034.14</v>
          </cell>
          <cell r="E98" t="str">
            <v>034.14</v>
          </cell>
          <cell r="F98" t="str">
            <v>04711 Maize (corn) flour</v>
          </cell>
        </row>
        <row r="99">
          <cell r="C99" t="str">
            <v>034.14</v>
          </cell>
          <cell r="E99" t="str">
            <v>034.14</v>
          </cell>
          <cell r="F99" t="str">
            <v>04719 Cereal flours (except of wheat, meslin and maize)</v>
          </cell>
        </row>
        <row r="100">
          <cell r="C100" t="str">
            <v>034.14</v>
          </cell>
          <cell r="E100" t="str">
            <v>034.14</v>
          </cell>
          <cell r="F100" t="str">
            <v>04721 Groats and meal of maize (corn)</v>
          </cell>
        </row>
        <row r="101">
          <cell r="C101" t="str">
            <v>034.14</v>
          </cell>
          <cell r="E101" t="str">
            <v>034.14</v>
          </cell>
          <cell r="F101" t="str">
            <v>04722 Groats and meal of other cereals (except wheat and corn)</v>
          </cell>
        </row>
        <row r="102">
          <cell r="C102" t="str">
            <v>034.15</v>
          </cell>
          <cell r="E102" t="str">
            <v>034.14</v>
          </cell>
          <cell r="F102" t="str">
            <v>04729 Pellets of cereal other than wheat</v>
          </cell>
        </row>
        <row r="103">
          <cell r="C103" t="str">
            <v>034.16</v>
          </cell>
          <cell r="E103" t="str">
            <v>034.15</v>
          </cell>
          <cell r="F103" t="str">
            <v>04812 Cereals other than maize (corn), in grain form, precooked or otherwise prepared</v>
          </cell>
        </row>
        <row r="104">
          <cell r="C104" t="str">
            <v>034.15</v>
          </cell>
          <cell r="E104" t="str">
            <v>034.16</v>
          </cell>
          <cell r="F104" t="str">
            <v>04811 Prepared foods obtained by the swelling or roasting of cereals or cereal products (e.g., corn flakes)</v>
          </cell>
        </row>
        <row r="105">
          <cell r="C105" t="str">
            <v>034.18</v>
          </cell>
          <cell r="E105" t="str">
            <v>034.15</v>
          </cell>
          <cell r="F105" t="str">
            <v>04814 Worked cereal grains n.e.s. (e.g. hulled, pearled, clipped, sliced or kibbled), except semi-milled or wholly milled rice</v>
          </cell>
        </row>
        <row r="106">
          <cell r="C106" t="str">
            <v>034.18</v>
          </cell>
          <cell r="E106" t="str">
            <v>034.18</v>
          </cell>
          <cell r="F106" t="str">
            <v>04815 Germ of cereals, whole, rolled, flaked or ground</v>
          </cell>
        </row>
        <row r="107">
          <cell r="C107" t="str">
            <v>034.17</v>
          </cell>
          <cell r="E107" t="str">
            <v>034.18</v>
          </cell>
          <cell r="F107" t="str">
            <v>04813 Rolled or flaked cereal grains, n.e.s., except semi-milled or wholly milled rice</v>
          </cell>
        </row>
        <row r="108">
          <cell r="C108" t="str">
            <v>034.18</v>
          </cell>
          <cell r="E108" t="str">
            <v>034.17</v>
          </cell>
          <cell r="F108" t="str">
            <v>04820 Malt, whether or not roasted (including malt flour)</v>
          </cell>
        </row>
        <row r="109">
          <cell r="C109" t="str">
            <v>034.18</v>
          </cell>
          <cell r="E109" t="str">
            <v>034.18</v>
          </cell>
          <cell r="F109" t="str">
            <v>04830 Macaroni, spaghetti and similar products (pasta uncooked, not stuffed or otherwise prepared)</v>
          </cell>
        </row>
        <row r="110">
          <cell r="C110" t="str">
            <v>034.18</v>
          </cell>
          <cell r="E110" t="str">
            <v>034.18</v>
          </cell>
          <cell r="F110" t="str">
            <v>04841 Crispbread, rusks, toasted bread and similar products</v>
          </cell>
        </row>
        <row r="111">
          <cell r="C111" t="str">
            <v>034.19</v>
          </cell>
          <cell r="E111" t="str">
            <v>034.18</v>
          </cell>
          <cell r="F111" t="str">
            <v>04842 Sweet biscuits, waffles and wafers, gingerbread and the like</v>
          </cell>
        </row>
        <row r="112">
          <cell r="C112" t="str">
            <v>034.21</v>
          </cell>
          <cell r="E112" t="str">
            <v>034.18</v>
          </cell>
          <cell r="F112" t="str">
            <v>04849 Bakers' wares, n.e.s., communion wafers, empty cachets for pharmaceutical use, sealing wafers, rice, paper, etc.</v>
          </cell>
        </row>
        <row r="113">
          <cell r="C113" t="str">
            <v>034.21</v>
          </cell>
          <cell r="E113" t="str">
            <v>034.18</v>
          </cell>
          <cell r="F113" t="str">
            <v>04850 Mixes and doughs for the preparation of bakers' wares, including bread, pastry, cakes, and biscuits</v>
          </cell>
        </row>
        <row r="114">
          <cell r="C114" t="str">
            <v>034.21</v>
          </cell>
          <cell r="E114" t="str">
            <v>034.19</v>
          </cell>
          <cell r="F114" t="str">
            <v>05410 Potatoes, fresh or chilled (not including sweet potatoes)</v>
          </cell>
        </row>
        <row r="115">
          <cell r="C115" t="str">
            <v>034.21</v>
          </cell>
          <cell r="E115" t="str">
            <v>034.21</v>
          </cell>
          <cell r="F115" t="str">
            <v>05421 Peas, dried, shelled</v>
          </cell>
        </row>
        <row r="116">
          <cell r="C116" t="str">
            <v>034.21</v>
          </cell>
          <cell r="E116" t="str">
            <v>034.21</v>
          </cell>
          <cell r="F116" t="str">
            <v>05422 Chickpeas, dried, shelled</v>
          </cell>
        </row>
        <row r="117">
          <cell r="C117" t="str">
            <v>034.22</v>
          </cell>
          <cell r="E117" t="str">
            <v>034.21</v>
          </cell>
          <cell r="F117" t="str">
            <v>05423 Beans, other than broad beans and horse beans, dried, shelled</v>
          </cell>
        </row>
        <row r="118">
          <cell r="C118" t="str">
            <v>034.22</v>
          </cell>
          <cell r="E118" t="str">
            <v>034.21</v>
          </cell>
          <cell r="F118" t="str">
            <v>05424 Lentils, dried, shelled</v>
          </cell>
        </row>
        <row r="119">
          <cell r="C119" t="str">
            <v>034.22</v>
          </cell>
          <cell r="E119" t="str">
            <v>034.21</v>
          </cell>
          <cell r="F119" t="str">
            <v>05425 Broad beans and horse beans, dried, shelled</v>
          </cell>
        </row>
        <row r="120">
          <cell r="C120" t="str">
            <v>034.22</v>
          </cell>
          <cell r="E120" t="str">
            <v>034.22</v>
          </cell>
          <cell r="F120" t="str">
            <v>05429 Beans, n.e.s., dried, shelled, whether or not skinned or split</v>
          </cell>
        </row>
        <row r="121">
          <cell r="C121" t="str">
            <v>034.23</v>
          </cell>
          <cell r="E121" t="str">
            <v>034.22</v>
          </cell>
          <cell r="F121" t="str">
            <v>05440 Tomatoes, fresh or chilled</v>
          </cell>
        </row>
        <row r="122">
          <cell r="C122" t="str">
            <v>034.23</v>
          </cell>
          <cell r="E122" t="str">
            <v>034.22</v>
          </cell>
          <cell r="F122" t="str">
            <v>05451 Onions and shallots, fresh or chilled</v>
          </cell>
        </row>
        <row r="123">
          <cell r="C123" t="str">
            <v>034.23</v>
          </cell>
          <cell r="E123" t="str">
            <v>034.22</v>
          </cell>
          <cell r="F123" t="str">
            <v>05452 Garlic, leeks and other alliaceous vegetables, fresh or chilled</v>
          </cell>
        </row>
        <row r="124">
          <cell r="C124" t="str">
            <v>034.23</v>
          </cell>
          <cell r="E124" t="str">
            <v>034.23</v>
          </cell>
          <cell r="F124" t="str">
            <v>05453 Cabbage and similar edible brassicas, fresh or chilled</v>
          </cell>
        </row>
        <row r="125">
          <cell r="C125" t="str">
            <v>034.23</v>
          </cell>
          <cell r="E125" t="str">
            <v>034.23</v>
          </cell>
          <cell r="F125" t="str">
            <v>05454 Lettuce and chicory (including endive), fresh or chilled</v>
          </cell>
        </row>
        <row r="126">
          <cell r="C126" t="str">
            <v>034.23</v>
          </cell>
          <cell r="E126" t="str">
            <v>034.23</v>
          </cell>
          <cell r="F126" t="str">
            <v>05455 Carrots, turnips, salad beetroot, salsify, celeriac, radishes and similar edible roots, fresh or chilled</v>
          </cell>
        </row>
        <row r="127">
          <cell r="C127" t="str">
            <v>034.23</v>
          </cell>
          <cell r="E127" t="str">
            <v>034.23</v>
          </cell>
          <cell r="F127" t="str">
            <v>05456 Cucumbers and gherkins, fresh or chilled</v>
          </cell>
        </row>
        <row r="128">
          <cell r="C128" t="str">
            <v>034.24</v>
          </cell>
          <cell r="E128" t="str">
            <v>034.23</v>
          </cell>
          <cell r="F128" t="str">
            <v>05457 Leguminous vegetables, fresh or chilled</v>
          </cell>
        </row>
        <row r="129">
          <cell r="C129" t="str">
            <v>034.25</v>
          </cell>
          <cell r="E129" t="str">
            <v>034.23</v>
          </cell>
          <cell r="F129" t="str">
            <v>05459 Vegetables, n.e.s. fresh or chilled</v>
          </cell>
        </row>
        <row r="130">
          <cell r="C130" t="str">
            <v>034.24</v>
          </cell>
          <cell r="E130" t="str">
            <v>034.23</v>
          </cell>
          <cell r="F130" t="str">
            <v>05458 Mushrooms and truffles, fresh or chilled</v>
          </cell>
        </row>
        <row r="131">
          <cell r="C131" t="str">
            <v>034.28</v>
          </cell>
          <cell r="E131" t="str">
            <v>034.24</v>
          </cell>
          <cell r="F131" t="str">
            <v>05470 Vegetables provisionally preserved (e.g., by sulphur dioxide gas, in brine, in sulphur water or other preservative solutions), inedible in that state</v>
          </cell>
        </row>
        <row r="132">
          <cell r="C132" t="str">
            <v>034.28</v>
          </cell>
          <cell r="E132" t="str">
            <v>034.25</v>
          </cell>
          <cell r="F132" t="str">
            <v>05481 Manioc (cassava), fresh or dried, whether or not sliced or in the form of pellets</v>
          </cell>
        </row>
        <row r="133">
          <cell r="C133" t="str">
            <v>034.26</v>
          </cell>
          <cell r="E133" t="str">
            <v>034.28</v>
          </cell>
          <cell r="F133" t="str">
            <v>05461 Sweet corn (uncooked or cooked by steaming or boiling in water), frozen</v>
          </cell>
        </row>
        <row r="134">
          <cell r="C134" t="str">
            <v>034.28</v>
          </cell>
          <cell r="E134" t="str">
            <v>034.28</v>
          </cell>
          <cell r="F134" t="str">
            <v>05483 Arrowroot, salep, jerusalem artichokes, sweet potatoes, roots and tubers with high starch or inulin, fresh or dried, sliced, etc. or not; sago pith</v>
          </cell>
        </row>
        <row r="135">
          <cell r="C135" t="str">
            <v>034.28</v>
          </cell>
          <cell r="E135" t="str">
            <v>034.24</v>
          </cell>
          <cell r="F135" t="str">
            <v>05484 Hop cones and lupulin, fresh or dried</v>
          </cell>
        </row>
        <row r="136">
          <cell r="C136" t="str">
            <v>034.28</v>
          </cell>
          <cell r="E136" t="str">
            <v>034.28</v>
          </cell>
          <cell r="F136" t="str">
            <v>05485 Apricot, peach or plum stones and kernels, fresh or dried, whether or not ground</v>
          </cell>
        </row>
        <row r="137">
          <cell r="C137" t="str">
            <v>034.27</v>
          </cell>
          <cell r="E137" t="str">
            <v>034.28</v>
          </cell>
          <cell r="F137" t="str">
            <v>05469 Vegetables n.e.s. and mixtures of vegetables (uncooked or cooked by steaming or boiling in water), frozen</v>
          </cell>
        </row>
        <row r="138">
          <cell r="C138" t="str">
            <v>034.28</v>
          </cell>
          <cell r="E138" t="str">
            <v>034.26</v>
          </cell>
          <cell r="F138" t="str">
            <v>05487 Sugar beet, fresh or dried, whether or not ground</v>
          </cell>
        </row>
        <row r="139">
          <cell r="C139" t="str">
            <v>034.29</v>
          </cell>
          <cell r="E139" t="str">
            <v>034.28</v>
          </cell>
          <cell r="F139" t="str">
            <v>05488 Sugar cane, fresh or dried, whether or not ground</v>
          </cell>
        </row>
        <row r="140">
          <cell r="C140" t="str">
            <v>034.51</v>
          </cell>
          <cell r="E140" t="str">
            <v>034.28</v>
          </cell>
          <cell r="F140" t="str">
            <v>05611 Potatoes, dried, whether or not cut or sliced, but not further prepared</v>
          </cell>
        </row>
        <row r="141">
          <cell r="C141" t="str">
            <v>034.4</v>
          </cell>
          <cell r="E141" t="str">
            <v>034.28</v>
          </cell>
          <cell r="F141" t="str">
            <v>05489 Vegetable products of a kind used chiefly for human food, n.e.s.</v>
          </cell>
        </row>
        <row r="142">
          <cell r="C142" t="str">
            <v>034.55</v>
          </cell>
          <cell r="E142" t="str">
            <v>034.27</v>
          </cell>
          <cell r="F142" t="str">
            <v>05612 Onions, dried</v>
          </cell>
        </row>
        <row r="143">
          <cell r="C143" t="str">
            <v>035.5</v>
          </cell>
          <cell r="E143" t="str">
            <v>034.28</v>
          </cell>
          <cell r="F143" t="str">
            <v>05672 Tomatoes prepared or preserved otherwise than by vinegar or acetic acid, whole or in pieces</v>
          </cell>
        </row>
        <row r="144">
          <cell r="C144" t="str">
            <v>035.4</v>
          </cell>
          <cell r="E144" t="str">
            <v>034.29</v>
          </cell>
          <cell r="F144" t="str">
            <v>05671 Vegetables, fruit, nuts and other edible parts of plants, prepared or preserved by vinegar or acetic acid</v>
          </cell>
        </row>
        <row r="145">
          <cell r="C145" t="str">
            <v>035.12</v>
          </cell>
          <cell r="E145" t="str">
            <v>034.51</v>
          </cell>
          <cell r="F145" t="str">
            <v>05619 Vegetables n.e.s., dried, and mixtures of vegetables, dried (whole, cut, sliced, etc.), but not further prepared</v>
          </cell>
        </row>
        <row r="146">
          <cell r="C146" t="str">
            <v>035.3</v>
          </cell>
          <cell r="E146" t="str">
            <v>034.51</v>
          </cell>
          <cell r="F146" t="str">
            <v>05648 Flour, meal and powder of fruit (citrus, bananas, apples, pears, peaches, berries, etc.) and nuts (except oil nuts) provided for in group 057</v>
          </cell>
        </row>
        <row r="147">
          <cell r="C147" t="str">
            <v>035.3</v>
          </cell>
          <cell r="E147" t="str">
            <v>034.51</v>
          </cell>
          <cell r="F147" t="str">
            <v>05661 Potatoes prepared or preserved otherwise than by vinegar or acetic acid, frozen</v>
          </cell>
        </row>
        <row r="148">
          <cell r="C148" t="str">
            <v>035.3</v>
          </cell>
          <cell r="E148" t="str">
            <v>034.4</v>
          </cell>
          <cell r="F148" t="str">
            <v>05669 Vegetables n.e.s. and mixtures of vegetables prepared or preserved other than by vinegar or acetic acid, frozen</v>
          </cell>
        </row>
        <row r="149">
          <cell r="C149" t="str">
            <v>035.11</v>
          </cell>
          <cell r="E149" t="str">
            <v>034.4</v>
          </cell>
          <cell r="F149" t="str">
            <v>05613 Mushrooms and truffles, dried</v>
          </cell>
        </row>
        <row r="150">
          <cell r="C150" t="str">
            <v>035.13</v>
          </cell>
          <cell r="E150" t="str">
            <v>034.4</v>
          </cell>
          <cell r="F150" t="str">
            <v>05641 Flour and meal of potatoes</v>
          </cell>
        </row>
        <row r="151">
          <cell r="C151" t="str">
            <v>035.29</v>
          </cell>
          <cell r="E151" t="str">
            <v>034.55</v>
          </cell>
          <cell r="F151" t="str">
            <v>05646 Flour and meal of the dried leguminous vegetables, peas, chickpeas, beans, lentils, etc. of heading 054.2</v>
          </cell>
        </row>
        <row r="152">
          <cell r="C152" t="str">
            <v>035.21</v>
          </cell>
          <cell r="E152" t="str">
            <v>034.55</v>
          </cell>
          <cell r="F152" t="str">
            <v>05642 Flakes, granules and pellets of potatoes</v>
          </cell>
        </row>
        <row r="153">
          <cell r="C153" t="str">
            <v>035.22</v>
          </cell>
          <cell r="E153" t="str">
            <v>034.55</v>
          </cell>
          <cell r="F153" t="str">
            <v>05645 Tapioca and substitutes therefor prepared from starch, in the form of flake, grains, pearls, siftings or similar forms</v>
          </cell>
        </row>
        <row r="154">
          <cell r="C154" t="str">
            <v>035.29</v>
          </cell>
          <cell r="E154" t="str">
            <v>035.5</v>
          </cell>
          <cell r="F154" t="str">
            <v>05647 Flour and meal of sago, roots or tubers of manioc (cassava), arrowroot, salep, jerusalem artichokes, sweet potatoes, etc. of headings 054.81 - 054.83</v>
          </cell>
        </row>
        <row r="155">
          <cell r="C155" t="str">
            <v>036.19</v>
          </cell>
          <cell r="E155" t="str">
            <v>035.4</v>
          </cell>
          <cell r="F155" t="str">
            <v>05674 Mushrooms and truffles prepared or preserved otherwise than by vinegar or acetic acid</v>
          </cell>
        </row>
        <row r="156">
          <cell r="C156" t="str">
            <v>036.19</v>
          </cell>
          <cell r="E156" t="str">
            <v>035.12</v>
          </cell>
          <cell r="F156" t="str">
            <v>05675 Sauerkraut, prepared or preserved otherwise than by vinegar or acetic acid, not frozen</v>
          </cell>
        </row>
        <row r="157">
          <cell r="C157" t="str">
            <v>036.11</v>
          </cell>
          <cell r="E157" t="str">
            <v>035.3</v>
          </cell>
          <cell r="F157" t="str">
            <v>05673 Tomatoes, prepared or preserved otherwise than by vinegar or acetic acid, n.e.s.</v>
          </cell>
        </row>
        <row r="158">
          <cell r="C158" t="str">
            <v>036.19</v>
          </cell>
          <cell r="E158" t="str">
            <v>035.3</v>
          </cell>
          <cell r="F158" t="str">
            <v>05676 Potatoes, prepared or preserved otherwise than by vinegar or acetic acid, not frozen</v>
          </cell>
        </row>
        <row r="159">
          <cell r="C159" t="str">
            <v>036.19</v>
          </cell>
          <cell r="E159" t="str">
            <v>035.3</v>
          </cell>
          <cell r="F159" t="str">
            <v>05677 Sweet corn, prepared or preserved, n.e.s.</v>
          </cell>
        </row>
        <row r="160">
          <cell r="C160" t="str">
            <v>036.2</v>
          </cell>
          <cell r="E160" t="str">
            <v>035.11</v>
          </cell>
          <cell r="F160" t="str">
            <v>05679 Vegetables, prepared or preserved otherwise than by vinegar or acetic acid, not frozen, n.e.s.</v>
          </cell>
        </row>
        <row r="161">
          <cell r="C161" t="str">
            <v>036.2</v>
          </cell>
          <cell r="E161" t="str">
            <v>035.13</v>
          </cell>
          <cell r="F161" t="str">
            <v>05711 Oranges, fresh or dried</v>
          </cell>
        </row>
        <row r="162">
          <cell r="C162" t="str">
            <v>036.2</v>
          </cell>
          <cell r="E162" t="str">
            <v>035.29</v>
          </cell>
          <cell r="F162" t="str">
            <v>05712 Mandarins (including tangerines and satsumas), clementines, wilkings and similar citrus hybrids, fresh or dried</v>
          </cell>
        </row>
        <row r="163">
          <cell r="C163" t="str">
            <v>036.2</v>
          </cell>
          <cell r="E163" t="str">
            <v>035.21</v>
          </cell>
          <cell r="F163" t="str">
            <v>05721 Lemons and limes, fresh or dried</v>
          </cell>
        </row>
        <row r="164">
          <cell r="C164" t="str">
            <v>036.2</v>
          </cell>
          <cell r="E164" t="str">
            <v>035.22</v>
          </cell>
          <cell r="F164" t="str">
            <v>05722 Grapefruit, fresh or dried</v>
          </cell>
        </row>
        <row r="165">
          <cell r="C165" t="str">
            <v>036.31</v>
          </cell>
          <cell r="E165" t="str">
            <v>035.29</v>
          </cell>
          <cell r="F165" t="str">
            <v>05729 Citrus fruit, n.e.s., fresh or dried</v>
          </cell>
        </row>
        <row r="166">
          <cell r="C166" t="str">
            <v>036.35</v>
          </cell>
          <cell r="E166" t="str">
            <v>036.19</v>
          </cell>
          <cell r="F166" t="str">
            <v>05751 Grapes, fresh</v>
          </cell>
        </row>
        <row r="167">
          <cell r="C167" t="str">
            <v>036.39</v>
          </cell>
          <cell r="E167" t="str">
            <v>036.19</v>
          </cell>
          <cell r="F167" t="str">
            <v>05773 Cashew nuts, fresh or dried, whether or not shelled or peeled</v>
          </cell>
        </row>
        <row r="168">
          <cell r="C168" t="str">
            <v>036.35</v>
          </cell>
          <cell r="E168" t="str">
            <v>036.11</v>
          </cell>
          <cell r="F168" t="str">
            <v>05752 Grapes, dried (e.g., raisins)</v>
          </cell>
        </row>
        <row r="169">
          <cell r="C169" t="str">
            <v>036.39</v>
          </cell>
          <cell r="E169" t="str">
            <v>036.19</v>
          </cell>
          <cell r="F169" t="str">
            <v>05774 Almonds, fresh or dried, whether or not shelled or peeled</v>
          </cell>
        </row>
        <row r="170">
          <cell r="C170" t="str">
            <v>036.33</v>
          </cell>
          <cell r="E170" t="str">
            <v>036.19</v>
          </cell>
          <cell r="F170" t="str">
            <v>05730 Bananas (including plantains), fresh or dried</v>
          </cell>
        </row>
        <row r="171">
          <cell r="C171" t="str">
            <v>036.37</v>
          </cell>
          <cell r="E171" t="str">
            <v>036.2</v>
          </cell>
          <cell r="F171" t="str">
            <v>05771 Coconuts, fresh or dried, whether or not shelled or peeled</v>
          </cell>
        </row>
        <row r="172">
          <cell r="C172" t="str">
            <v>036.33</v>
          </cell>
          <cell r="E172" t="str">
            <v>036.2</v>
          </cell>
          <cell r="F172" t="str">
            <v>05740 Apples, fresh</v>
          </cell>
        </row>
        <row r="173">
          <cell r="C173" t="str">
            <v>036.37</v>
          </cell>
          <cell r="E173" t="str">
            <v>036.2</v>
          </cell>
          <cell r="F173" t="str">
            <v>05772 Brazil nuts, fresh or dried, whether or not shelled or peeled</v>
          </cell>
        </row>
        <row r="174">
          <cell r="C174" t="str">
            <v>012.93</v>
          </cell>
          <cell r="E174" t="str">
            <v>036.2</v>
          </cell>
          <cell r="F174" t="str">
            <v>02521 Birds' eggs, dried</v>
          </cell>
        </row>
        <row r="175">
          <cell r="C175" t="str">
            <v>036.35</v>
          </cell>
          <cell r="E175" t="str">
            <v>036.2</v>
          </cell>
          <cell r="F175" t="str">
            <v>05760 Figs, fresh or dried</v>
          </cell>
        </row>
        <row r="176">
          <cell r="C176" t="str">
            <v>036.39</v>
          </cell>
          <cell r="E176" t="str">
            <v>036.31</v>
          </cell>
          <cell r="F176" t="str">
            <v>05775 Hazelnuts or filberts, fresh or dried, whether or not shelled or peeled</v>
          </cell>
        </row>
        <row r="177">
          <cell r="C177" t="str">
            <v>022.11</v>
          </cell>
          <cell r="E177" t="str">
            <v>036.35</v>
          </cell>
          <cell r="F177" t="str">
            <v>03511 Cod (gadus morhua, gadus ogac, gadus macrocephalus, not in fillets), dried, whether or not salted</v>
          </cell>
        </row>
        <row r="178">
          <cell r="C178" t="str">
            <v>022.12</v>
          </cell>
          <cell r="E178" t="str">
            <v>036.39</v>
          </cell>
          <cell r="F178" t="str">
            <v>03512 Fish fillets, dried, salted or in brine</v>
          </cell>
        </row>
        <row r="179">
          <cell r="C179" t="str">
            <v>022.12</v>
          </cell>
          <cell r="E179" t="str">
            <v>036.35</v>
          </cell>
          <cell r="F179" t="str">
            <v>03513 Fish, dried, whether or not salted, n.e.s.</v>
          </cell>
        </row>
        <row r="180">
          <cell r="C180" t="str">
            <v>022.13</v>
          </cell>
          <cell r="E180" t="str">
            <v>036.39</v>
          </cell>
          <cell r="F180" t="str">
            <v>03521 Cod (gadus morhua, gadus ogac, gadus macrocephalus) salted but not dried or smoked and cod in brine</v>
          </cell>
        </row>
        <row r="181">
          <cell r="C181" t="str">
            <v>022.21</v>
          </cell>
          <cell r="E181" t="str">
            <v>036.33</v>
          </cell>
          <cell r="F181" t="str">
            <v>03522 Anchovies salted but not dried or smoked and anchovies in brine</v>
          </cell>
        </row>
        <row r="182">
          <cell r="C182" t="str">
            <v>022.22</v>
          </cell>
          <cell r="E182" t="str">
            <v>036.37</v>
          </cell>
          <cell r="F182" t="str">
            <v>03529 Fish salted but not dried or smoked and fish in brine, n.e.s.</v>
          </cell>
        </row>
        <row r="183">
          <cell r="C183" t="str">
            <v>022.22</v>
          </cell>
          <cell r="E183" t="str">
            <v>036.33</v>
          </cell>
          <cell r="F183" t="str">
            <v>03530 Fish (including fillets), smoked, whether or not cooked before or during the smoking process</v>
          </cell>
        </row>
        <row r="184">
          <cell r="C184" t="str">
            <v>022.23</v>
          </cell>
          <cell r="E184" t="str">
            <v>036.37</v>
          </cell>
          <cell r="F184" t="str">
            <v>03540 Fish liver and roes, dried, smoked, salted or in brine</v>
          </cell>
        </row>
        <row r="185">
          <cell r="C185" t="str">
            <v>022.24</v>
          </cell>
          <cell r="E185" t="str">
            <v>012.93</v>
          </cell>
          <cell r="F185" t="str">
            <v>03550 Fish meal fit for human consumption</v>
          </cell>
        </row>
        <row r="186">
          <cell r="C186" t="str">
            <v>022.31</v>
          </cell>
          <cell r="E186" t="str">
            <v>036.35</v>
          </cell>
          <cell r="F186" t="str">
            <v>03611 Shrimps and prawns, frozen</v>
          </cell>
        </row>
        <row r="187">
          <cell r="C187" t="str">
            <v>022.32</v>
          </cell>
          <cell r="E187" t="str">
            <v>036.39</v>
          </cell>
          <cell r="F187" t="str">
            <v>03619 Other crustaceans, frozen, including flours, meals and pellets of crustaceans, fit for human consumption</v>
          </cell>
        </row>
        <row r="188">
          <cell r="C188" t="str">
            <v>022.41</v>
          </cell>
          <cell r="E188" t="str">
            <v>022.11</v>
          </cell>
          <cell r="F188" t="str">
            <v>03631 Oysters, fresh, chilled, frozen, dried, salted or in brine</v>
          </cell>
        </row>
        <row r="189">
          <cell r="C189" t="str">
            <v>022.49</v>
          </cell>
          <cell r="E189" t="str">
            <v>022.12</v>
          </cell>
          <cell r="F189" t="str">
            <v>03633 Cuttlefish, octopus and squid, fresh or chilled</v>
          </cell>
        </row>
        <row r="190">
          <cell r="C190" t="str">
            <v>023.0</v>
          </cell>
          <cell r="E190" t="str">
            <v>022.13</v>
          </cell>
          <cell r="F190" t="str">
            <v>03635 Molluscs and aquatic invertebrates, n.e.s., fresh or chilled</v>
          </cell>
        </row>
        <row r="191">
          <cell r="C191" t="str">
            <v>023.0</v>
          </cell>
          <cell r="E191" t="str">
            <v>022.21</v>
          </cell>
          <cell r="F191" t="str">
            <v>03637 Cuttlefish, squid and octopus, frozen, dried, salted, or in brine; flours, meals and pellets thereof, fit for human consumption</v>
          </cell>
        </row>
        <row r="192">
          <cell r="C192" t="str">
            <v>023.0</v>
          </cell>
          <cell r="E192" t="str">
            <v>022.22</v>
          </cell>
          <cell r="F192" t="str">
            <v>03639 Other molluscs/aquatic invertebrates, frozen, dried, salted or in brine incl flours, meals pellets of aquatic invbrts oth thn crustaceans hum consmpt</v>
          </cell>
        </row>
        <row r="193">
          <cell r="C193" t="str">
            <v>024.91</v>
          </cell>
          <cell r="E193" t="str">
            <v>022.22</v>
          </cell>
          <cell r="F193" t="str">
            <v>03714 Mackerel, whole or in pieces, but not minced, prepared or preserved, n.e.s.</v>
          </cell>
        </row>
        <row r="194">
          <cell r="C194" t="str">
            <v>024.1</v>
          </cell>
          <cell r="E194" t="str">
            <v>022.23</v>
          </cell>
          <cell r="F194" t="str">
            <v>03711 Salmon, whole or in pieces, but not minced, prepared or preserved, n.e.s.</v>
          </cell>
        </row>
        <row r="195">
          <cell r="C195" t="str">
            <v>024.2</v>
          </cell>
          <cell r="E195" t="str">
            <v>022.24</v>
          </cell>
          <cell r="F195" t="str">
            <v>03712 Herrings, sardines, sardinella and brislings or sprats, whole or in pieces, but not minced, prepared or preserved, n.e.s.</v>
          </cell>
        </row>
        <row r="196">
          <cell r="C196" t="str">
            <v>024.3</v>
          </cell>
          <cell r="E196" t="str">
            <v>022.31</v>
          </cell>
          <cell r="F196" t="str">
            <v>03713 Tunas, skipjack and bonito (sarda app.) whole or in pieces, but not minced</v>
          </cell>
        </row>
        <row r="197">
          <cell r="C197" t="str">
            <v>024.99</v>
          </cell>
          <cell r="E197" t="str">
            <v>022.32</v>
          </cell>
          <cell r="F197" t="str">
            <v>03715 Fish, whole or in pieces, but not minced, n.e.s., prepared or preserved, n.e.s.</v>
          </cell>
        </row>
        <row r="198">
          <cell r="C198" t="str">
            <v>025.1</v>
          </cell>
          <cell r="E198" t="str">
            <v>022.41</v>
          </cell>
          <cell r="F198" t="str">
            <v>03716 Fish, prepared or preserved, n.e.s.</v>
          </cell>
        </row>
        <row r="199">
          <cell r="C199" t="str">
            <v>025.21</v>
          </cell>
          <cell r="E199" t="str">
            <v>022.49</v>
          </cell>
          <cell r="F199" t="str">
            <v>03717 Caviar and caviar substitutes prepared from fish eggs</v>
          </cell>
        </row>
        <row r="200">
          <cell r="C200" t="str">
            <v>025.22</v>
          </cell>
          <cell r="E200" t="str">
            <v>023.0</v>
          </cell>
          <cell r="F200" t="str">
            <v>03722 Molluscs and other aquatic invertebrates, prepared or preserved, n.e.s.</v>
          </cell>
        </row>
        <row r="201">
          <cell r="C201" t="str">
            <v>025.21</v>
          </cell>
          <cell r="E201" t="str">
            <v>023.0</v>
          </cell>
          <cell r="F201" t="str">
            <v>03721 Crustaceans, prepared or preserved, n.e.s.</v>
          </cell>
        </row>
        <row r="202">
          <cell r="C202" t="str">
            <v>025.22</v>
          </cell>
          <cell r="E202" t="str">
            <v>023.0</v>
          </cell>
          <cell r="F202" t="str">
            <v>04110 Durum wheat, unmilled</v>
          </cell>
        </row>
        <row r="203">
          <cell r="C203" t="str">
            <v>061.6</v>
          </cell>
          <cell r="E203" t="str">
            <v>024.91</v>
          </cell>
          <cell r="F203" t="str">
            <v>26512 Flax, broken, scutched, hackled or otherwise processed, but not spun</v>
          </cell>
        </row>
        <row r="204">
          <cell r="C204" t="str">
            <v>098.92</v>
          </cell>
          <cell r="E204" t="str">
            <v>024.1</v>
          </cell>
          <cell r="F204" t="str">
            <v>28422 Nickel oxide sinters and other intermediate products of nickel metallurgy</v>
          </cell>
        </row>
        <row r="205">
          <cell r="C205" t="str">
            <v>291.91</v>
          </cell>
          <cell r="E205" t="str">
            <v>024.2</v>
          </cell>
          <cell r="F205" t="str">
            <v>52382 Fulminates, cyanates and thiocyanates</v>
          </cell>
        </row>
        <row r="206">
          <cell r="C206" t="str">
            <v>291.92</v>
          </cell>
          <cell r="E206" t="str">
            <v>024.3</v>
          </cell>
          <cell r="F206" t="str">
            <v>52383 Silicates; commercial alkali metal silicates</v>
          </cell>
        </row>
        <row r="207">
          <cell r="C207" t="str">
            <v>291.92</v>
          </cell>
          <cell r="E207" t="str">
            <v>024.99</v>
          </cell>
          <cell r="F207" t="str">
            <v>52384 Borates; peroxoborates (perborates)</v>
          </cell>
        </row>
        <row r="208">
          <cell r="C208" t="str">
            <v>268.51</v>
          </cell>
          <cell r="E208" t="str">
            <v>025.1</v>
          </cell>
          <cell r="F208" t="str">
            <v>51242 Cresols, n.e.s., and their salts</v>
          </cell>
        </row>
        <row r="209">
          <cell r="C209" t="str">
            <v>291.93</v>
          </cell>
          <cell r="E209" t="str">
            <v>025.21</v>
          </cell>
          <cell r="F209" t="str">
            <v>52389 Salts of inorganic acids or peroxoacids, n.e.s.</v>
          </cell>
        </row>
        <row r="210">
          <cell r="C210" t="str">
            <v>291.95</v>
          </cell>
          <cell r="E210" t="str">
            <v>025.22</v>
          </cell>
          <cell r="F210" t="str">
            <v>52432 Colloidal precious metals; organic or inorganic precious metal compounds, chemically defined or not; amalgams of precious metals</v>
          </cell>
        </row>
        <row r="211">
          <cell r="C211" t="str">
            <v>291.95</v>
          </cell>
          <cell r="E211" t="str">
            <v>025.21</v>
          </cell>
          <cell r="F211" t="str">
            <v>52491 Hydrogen peroxide, solidified or not with urea</v>
          </cell>
        </row>
        <row r="212">
          <cell r="C212" t="str">
            <v>291.11</v>
          </cell>
          <cell r="E212" t="str">
            <v>025.22</v>
          </cell>
          <cell r="F212" t="str">
            <v>52373 Sodium hydrogencarbonate (sodium bicarbonate)</v>
          </cell>
        </row>
        <row r="213">
          <cell r="C213" t="str">
            <v>291.11</v>
          </cell>
          <cell r="E213" t="str">
            <v>061.6</v>
          </cell>
          <cell r="F213" t="str">
            <v>52374 Potassium carbonates</v>
          </cell>
        </row>
        <row r="214">
          <cell r="C214" t="str">
            <v>291.16</v>
          </cell>
          <cell r="E214" t="str">
            <v>098.92</v>
          </cell>
          <cell r="F214" t="str">
            <v>52379 Carbonates, n.e.s.</v>
          </cell>
        </row>
        <row r="215">
          <cell r="C215" t="str">
            <v>291.16</v>
          </cell>
          <cell r="E215" t="str">
            <v>291.91</v>
          </cell>
          <cell r="F215" t="str">
            <v>52381 Cyanides, cyanide oxides and complex cyanides</v>
          </cell>
        </row>
        <row r="216">
          <cell r="C216" t="str">
            <v>291.15</v>
          </cell>
          <cell r="E216" t="str">
            <v>291.92</v>
          </cell>
          <cell r="F216" t="str">
            <v>52375 Lead carbonate</v>
          </cell>
        </row>
        <row r="217">
          <cell r="C217" t="str">
            <v>291.97</v>
          </cell>
          <cell r="E217" t="str">
            <v>291.92</v>
          </cell>
          <cell r="F217" t="str">
            <v>52493 Calcium carbide, chemically defined or not</v>
          </cell>
        </row>
        <row r="218">
          <cell r="C218" t="str">
            <v>291.98</v>
          </cell>
          <cell r="E218" t="str">
            <v>291.93</v>
          </cell>
          <cell r="F218" t="str">
            <v>52494 Carbides (other than calcium carbide), chemically defined or not</v>
          </cell>
        </row>
        <row r="219">
          <cell r="C219" t="str">
            <v>291.94</v>
          </cell>
          <cell r="E219" t="str">
            <v>291.95</v>
          </cell>
          <cell r="F219" t="str">
            <v>52431 Salts of oxometallic or peroxometallic acids</v>
          </cell>
        </row>
        <row r="220">
          <cell r="C220" t="str">
            <v>291.96</v>
          </cell>
          <cell r="E220" t="str">
            <v>291.95</v>
          </cell>
          <cell r="F220" t="str">
            <v>52492 Phosphides, chemically defined or not (excluding ferrophosphorus)</v>
          </cell>
        </row>
        <row r="221">
          <cell r="C221" t="str">
            <v>291.99</v>
          </cell>
          <cell r="E221" t="str">
            <v>291.11</v>
          </cell>
          <cell r="F221" t="str">
            <v>52495 Hydrides, nitrides, azides, silicides and borides, whet or nt chemically defined, oth th compounds which are also carbides of headng 524.93 or 524.94</v>
          </cell>
        </row>
        <row r="222">
          <cell r="C222" t="str">
            <v>292.61</v>
          </cell>
          <cell r="E222" t="str">
            <v>291.11</v>
          </cell>
          <cell r="F222" t="str">
            <v>53311 Pigments and preparations based on titanium dioxide</v>
          </cell>
        </row>
        <row r="223">
          <cell r="C223" t="str">
            <v>292.61</v>
          </cell>
          <cell r="E223" t="str">
            <v>291.16</v>
          </cell>
          <cell r="F223" t="str">
            <v>53312 Pigments and preparations based on chromium compounds</v>
          </cell>
        </row>
        <row r="224">
          <cell r="C224" t="str">
            <v>292.69</v>
          </cell>
          <cell r="E224" t="str">
            <v>291.16</v>
          </cell>
          <cell r="F224" t="str">
            <v>53313 Pigments and preparations based on cadmium compounds</v>
          </cell>
        </row>
        <row r="225">
          <cell r="C225" t="str">
            <v>292.69</v>
          </cell>
          <cell r="E225" t="str">
            <v>291.15</v>
          </cell>
          <cell r="F225" t="str">
            <v>53314 Ultramarine and preparations based thereon</v>
          </cell>
        </row>
        <row r="226">
          <cell r="C226" t="str">
            <v>292.69</v>
          </cell>
          <cell r="E226" t="str">
            <v>291.98</v>
          </cell>
          <cell r="F226" t="str">
            <v>53315 Lithopone, and other pigments and preparations based on zinc sulfide</v>
          </cell>
        </row>
        <row r="227">
          <cell r="C227" t="str">
            <v>292.69</v>
          </cell>
          <cell r="E227" t="str">
            <v>291.94</v>
          </cell>
          <cell r="F227" t="str">
            <v>53316 Hexacyanoferrate (ferrocyanide and ferricyanide) pigments and preparations based on hexacyanoferrate</v>
          </cell>
        </row>
        <row r="228">
          <cell r="C228" t="str">
            <v>292.69</v>
          </cell>
          <cell r="E228" t="str">
            <v>291.96</v>
          </cell>
          <cell r="F228" t="str">
            <v>53317 Coloring matter and coloring preparations, n.e.s.</v>
          </cell>
        </row>
        <row r="229">
          <cell r="C229" t="str">
            <v>292.71</v>
          </cell>
          <cell r="E229" t="str">
            <v>291.99</v>
          </cell>
          <cell r="F229" t="str">
            <v>53318 Inorganic products used as luminophores</v>
          </cell>
        </row>
        <row r="230">
          <cell r="C230" t="str">
            <v>292.71</v>
          </cell>
          <cell r="E230" t="str">
            <v>292.61</v>
          </cell>
          <cell r="F230" t="str">
            <v>53321 Printing ink, black</v>
          </cell>
        </row>
        <row r="231">
          <cell r="C231" t="str">
            <v>292.72</v>
          </cell>
          <cell r="E231" t="str">
            <v>292.61</v>
          </cell>
          <cell r="F231" t="str">
            <v>53329 Printing ink, other than black</v>
          </cell>
        </row>
        <row r="232">
          <cell r="C232" t="str">
            <v>292.72</v>
          </cell>
          <cell r="E232" t="str">
            <v>292.69</v>
          </cell>
          <cell r="F232" t="str">
            <v>53341 Paints and varnishes (including enamels and lacquers) based on synthetic polymers or chemically modified natural polymers, in an aqueous medium</v>
          </cell>
        </row>
        <row r="233">
          <cell r="C233" t="str">
            <v>292.72</v>
          </cell>
          <cell r="E233" t="str">
            <v>292.69</v>
          </cell>
          <cell r="F233" t="str">
            <v>53342 Paints and varnishes (including enamels and lacquers) based on synthetic or chemically modified natural polymers, nonaqueous; plastics in solution</v>
          </cell>
        </row>
        <row r="234">
          <cell r="C234" t="str">
            <v>054.1</v>
          </cell>
          <cell r="E234" t="str">
            <v>292.69</v>
          </cell>
          <cell r="F234" t="str">
            <v>07231 Cocoa paste, not defatted (licor)</v>
          </cell>
        </row>
        <row r="235">
          <cell r="C235" t="str">
            <v>054.1</v>
          </cell>
          <cell r="E235" t="str">
            <v>292.69</v>
          </cell>
          <cell r="F235" t="str">
            <v>07232 Cocoa paste, wholly or partly defatted (cocoa cake)</v>
          </cell>
        </row>
        <row r="236">
          <cell r="C236" t="str">
            <v>054.4</v>
          </cell>
          <cell r="E236" t="str">
            <v>292.69</v>
          </cell>
          <cell r="F236" t="str">
            <v>07414 Other black tea (fermented) and other partly fermented tea, whether or not flavored</v>
          </cell>
        </row>
        <row r="237">
          <cell r="C237" t="str">
            <v>054.51</v>
          </cell>
          <cell r="E237" t="str">
            <v>292.71</v>
          </cell>
          <cell r="F237" t="str">
            <v>07431 Mate</v>
          </cell>
        </row>
        <row r="238">
          <cell r="C238" t="str">
            <v>054.52</v>
          </cell>
          <cell r="E238" t="str">
            <v>292.71</v>
          </cell>
          <cell r="F238" t="str">
            <v>07432 Extracts, essences, and concentrates of tea or mate, and preparations with a basis of tea, mate, or their extracts, essences or concentrates</v>
          </cell>
        </row>
        <row r="239">
          <cell r="C239" t="str">
            <v>054.52</v>
          </cell>
          <cell r="E239" t="str">
            <v>292.71</v>
          </cell>
          <cell r="F239" t="str">
            <v>07511 Pepper, neither crushed nor ground</v>
          </cell>
        </row>
        <row r="240">
          <cell r="C240" t="str">
            <v>054.53</v>
          </cell>
          <cell r="E240" t="str">
            <v>292.71</v>
          </cell>
          <cell r="F240" t="str">
            <v>07512 Pepper, crushed or ground</v>
          </cell>
        </row>
        <row r="241">
          <cell r="C241" t="str">
            <v>054.53</v>
          </cell>
          <cell r="E241" t="str">
            <v>292.71</v>
          </cell>
          <cell r="F241" t="str">
            <v>07513 Fruits of the genus capsicum or of the genus pimenta, dried or crushed or ground</v>
          </cell>
        </row>
        <row r="242">
          <cell r="C242" t="str">
            <v>054.53</v>
          </cell>
          <cell r="E242" t="str">
            <v>292.71</v>
          </cell>
          <cell r="F242" t="str">
            <v>07521 Vanilla (beans)</v>
          </cell>
        </row>
        <row r="243">
          <cell r="C243" t="str">
            <v>054.54</v>
          </cell>
          <cell r="E243" t="str">
            <v>292.72</v>
          </cell>
          <cell r="F243" t="str">
            <v>07522 Cinnamon and cinnamon-tree flowers, neither crushed nor ground</v>
          </cell>
        </row>
        <row r="244">
          <cell r="C244" t="str">
            <v>054.54</v>
          </cell>
          <cell r="E244" t="str">
            <v>292.72</v>
          </cell>
          <cell r="F244" t="str">
            <v>07523 Cinnamon and cinnamon-tree flowers, crushed or ground</v>
          </cell>
        </row>
        <row r="245">
          <cell r="C245" t="str">
            <v>054.54</v>
          </cell>
          <cell r="E245" t="str">
            <v>292.72</v>
          </cell>
          <cell r="F245" t="str">
            <v>07524 Cloves (whole fruit, cloves and stems)</v>
          </cell>
        </row>
        <row r="246">
          <cell r="C246" t="str">
            <v>054.54</v>
          </cell>
          <cell r="E246" t="str">
            <v>054.1</v>
          </cell>
          <cell r="F246" t="str">
            <v>07525 Nutmeg, mace and cardamons</v>
          </cell>
        </row>
        <row r="247">
          <cell r="C247" t="str">
            <v>054.55</v>
          </cell>
          <cell r="E247" t="str">
            <v>054.1</v>
          </cell>
          <cell r="F247" t="str">
            <v>07526 Seeds of anise, badian, fennel, coriander, cumin or caraway; juniper berries</v>
          </cell>
        </row>
        <row r="248">
          <cell r="C248" t="str">
            <v>054.55</v>
          </cell>
          <cell r="E248" t="str">
            <v>054.4</v>
          </cell>
          <cell r="F248" t="str">
            <v>07527 Ginger (excluding ginger preserved in sugar or conserved in syrup)</v>
          </cell>
        </row>
        <row r="249">
          <cell r="C249" t="str">
            <v>054.56</v>
          </cell>
          <cell r="E249" t="str">
            <v>054.51</v>
          </cell>
          <cell r="F249" t="str">
            <v>07528 Thyme, saffron and bay leaves</v>
          </cell>
        </row>
        <row r="250">
          <cell r="C250" t="str">
            <v>054.57</v>
          </cell>
          <cell r="E250" t="str">
            <v>054.52</v>
          </cell>
          <cell r="F250" t="str">
            <v>07529 Spices, n.e.s.; mixtures of two or more spices of different headings of group 075</v>
          </cell>
        </row>
        <row r="251">
          <cell r="C251" t="str">
            <v>054.57</v>
          </cell>
          <cell r="E251" t="str">
            <v>054.52</v>
          </cell>
          <cell r="F251" t="str">
            <v>08111 Cereal straws and husks, unprepared, whether or not chopped, ground, pressed or in the form of pellets</v>
          </cell>
        </row>
        <row r="252">
          <cell r="C252" t="str">
            <v>054.57</v>
          </cell>
          <cell r="E252" t="str">
            <v>054.53</v>
          </cell>
          <cell r="F252" t="str">
            <v>08112 Lucerne (alfalfa) meal and pellets</v>
          </cell>
        </row>
        <row r="253">
          <cell r="C253" t="str">
            <v>054.59</v>
          </cell>
          <cell r="E253" t="str">
            <v>054.53</v>
          </cell>
          <cell r="F253" t="str">
            <v>08124 Bran, sharps and other residues derived from the sifting, milling or other working of maize (corn)</v>
          </cell>
        </row>
        <row r="254">
          <cell r="C254" t="str">
            <v>054.59</v>
          </cell>
          <cell r="E254" t="str">
            <v>054.53</v>
          </cell>
          <cell r="F254" t="str">
            <v>08125 Bran, sharps and other residues derived from the sifting, milling or other working of rice</v>
          </cell>
        </row>
        <row r="255">
          <cell r="C255" t="str">
            <v>054.59</v>
          </cell>
          <cell r="E255" t="str">
            <v>054.54</v>
          </cell>
          <cell r="F255" t="str">
            <v>08126 Bran, sharps and other residues derived from the sifting, milling or other working of wheat</v>
          </cell>
        </row>
        <row r="256">
          <cell r="C256" t="str">
            <v>054.59</v>
          </cell>
          <cell r="E256" t="str">
            <v>054.54</v>
          </cell>
          <cell r="F256" t="str">
            <v>08129 Bran, sharps and other residues derived from the sifting, milling or other working of cereals, n.e.s.</v>
          </cell>
        </row>
        <row r="257">
          <cell r="C257" t="str">
            <v>054.58</v>
          </cell>
          <cell r="E257" t="str">
            <v>054.54</v>
          </cell>
          <cell r="F257" t="str">
            <v>08113 Swedes, mangolds, fodder roots, clover, sainfoin, forage kale, lupines, vetches and similar forage products, whether or not in pellet form</v>
          </cell>
        </row>
        <row r="258">
          <cell r="C258" t="str">
            <v>054.58</v>
          </cell>
          <cell r="E258" t="str">
            <v>054.54</v>
          </cell>
          <cell r="F258" t="str">
            <v>08119 Vegetable residues and by-products, vegetable materials and waste, whether or not in pellet form, of a kind used for animal food, n.e.s.</v>
          </cell>
        </row>
        <row r="259">
          <cell r="C259" t="str">
            <v>054.58</v>
          </cell>
          <cell r="E259" t="str">
            <v>054.55</v>
          </cell>
          <cell r="F259" t="str">
            <v>08123 Bran, sharps and other residues, whether or not in pellets, derived from the sifting, milling or other working of leguminous plants</v>
          </cell>
        </row>
        <row r="260">
          <cell r="C260" t="str">
            <v>054.59</v>
          </cell>
          <cell r="E260" t="str">
            <v>054.55</v>
          </cell>
          <cell r="F260" t="str">
            <v>08131 Oil-cake and other solid residues (except dregs), whether ground or in pellets, resulting from the extraction of fats or oils from soybeans</v>
          </cell>
        </row>
        <row r="261">
          <cell r="C261" t="str">
            <v>054.59</v>
          </cell>
          <cell r="E261" t="str">
            <v>054.56</v>
          </cell>
          <cell r="F261" t="str">
            <v>08132 Oil-cake and other solid residues (except dregs), whether ground or in the form of pellets, from the extraction of fats or oils from groundnuts</v>
          </cell>
        </row>
        <row r="262">
          <cell r="C262" t="str">
            <v>054.59</v>
          </cell>
          <cell r="E262" t="str">
            <v>054.57</v>
          </cell>
          <cell r="F262" t="str">
            <v>08133 Oil-cake and other solid residues (except dregs), whether ground or in the form of pellets, from the extraction of fats or oils from cottonseeds</v>
          </cell>
        </row>
        <row r="263">
          <cell r="C263" t="str">
            <v>054.59</v>
          </cell>
          <cell r="E263" t="str">
            <v>054.57</v>
          </cell>
          <cell r="F263" t="str">
            <v>08134 Oil-cake and other solid residues (except dregs), whether ground or in the form of pellets, from the extraction of fats or oils from linseed</v>
          </cell>
        </row>
        <row r="264">
          <cell r="C264" t="str">
            <v>054.69</v>
          </cell>
          <cell r="E264" t="str">
            <v>054.57</v>
          </cell>
          <cell r="F264" t="str">
            <v>08136 Oil-cake and other solid residues (except dregs), whether ground or in pellets, from the extraction of fats or oils from rape or colza seeds</v>
          </cell>
        </row>
        <row r="265">
          <cell r="C265" t="str">
            <v>054.69</v>
          </cell>
          <cell r="E265" t="str">
            <v>054.59</v>
          </cell>
          <cell r="F265" t="str">
            <v>08137 Oil-cake and other solid residues (except dregs), whether ground or in the form of pellets, from the extraction of fats or oils from coconut or copra</v>
          </cell>
        </row>
        <row r="266">
          <cell r="C266" t="str">
            <v>054.69</v>
          </cell>
          <cell r="E266" t="str">
            <v>054.59</v>
          </cell>
          <cell r="F266" t="str">
            <v>08138 Oil-cake and other solid residues (except dregs), whether ground or in pellets, from the extraction of fats or oils from palm nuts or kernels</v>
          </cell>
        </row>
        <row r="267">
          <cell r="C267" t="str">
            <v>054.69</v>
          </cell>
          <cell r="E267" t="str">
            <v>054.59</v>
          </cell>
          <cell r="F267" t="str">
            <v>08139 Oil-cake and other solid residues (except dregs), resulting from the extraction of fats or oils from oil seeds, n.e.s. and oleaginous fruits</v>
          </cell>
        </row>
        <row r="268">
          <cell r="C268" t="str">
            <v>054.69</v>
          </cell>
          <cell r="E268" t="str">
            <v>054.58</v>
          </cell>
          <cell r="F268" t="str">
            <v>08141 Flours, meals and pellets, of meat or meat offal (including tankage), unfit for human consumption; greaves</v>
          </cell>
        </row>
        <row r="269">
          <cell r="C269" t="str">
            <v>054.61</v>
          </cell>
          <cell r="E269" t="str">
            <v>054.58</v>
          </cell>
          <cell r="F269" t="str">
            <v>08135 Oil-cake and other solid residues (except dregs), whether ground or in the form of pellets, from the extraction of fats or oils from sunflower seeds</v>
          </cell>
        </row>
        <row r="270">
          <cell r="C270" t="str">
            <v>054.69</v>
          </cell>
          <cell r="E270" t="str">
            <v>054.59</v>
          </cell>
          <cell r="F270" t="str">
            <v>08142 Flours, meals and pellets of fish or of crustaceans, molluscs or other aquatic invertebrates, unfit for human consumption</v>
          </cell>
        </row>
        <row r="271">
          <cell r="C271" t="str">
            <v>054.69</v>
          </cell>
          <cell r="E271" t="str">
            <v>054.59</v>
          </cell>
          <cell r="F271" t="str">
            <v>08151 Residues of starch manufacture and similar residues</v>
          </cell>
        </row>
        <row r="272">
          <cell r="C272" t="str">
            <v>054.7</v>
          </cell>
          <cell r="E272" t="str">
            <v>054.59</v>
          </cell>
          <cell r="F272" t="str">
            <v>08152 Beet-pulp, bagasse and other waste of sugar manufacture</v>
          </cell>
        </row>
        <row r="273">
          <cell r="C273" t="str">
            <v>054.7</v>
          </cell>
          <cell r="E273" t="str">
            <v>054.69</v>
          </cell>
          <cell r="F273" t="str">
            <v>08153 Brewing or distilling dregs and waste</v>
          </cell>
        </row>
        <row r="274">
          <cell r="C274" t="str">
            <v>054.7</v>
          </cell>
          <cell r="E274" t="str">
            <v>054.69</v>
          </cell>
          <cell r="F274" t="str">
            <v>08194 Wine lees; argol</v>
          </cell>
        </row>
        <row r="275">
          <cell r="C275" t="str">
            <v>054.7</v>
          </cell>
          <cell r="E275" t="str">
            <v>054.69</v>
          </cell>
          <cell r="F275" t="str">
            <v>08195 Dog or cat food, put up for retail sale</v>
          </cell>
        </row>
        <row r="276">
          <cell r="C276" t="str">
            <v>054.7</v>
          </cell>
          <cell r="E276" t="str">
            <v>054.69</v>
          </cell>
          <cell r="F276" t="str">
            <v>08199 Preparations of a kind used for animal food, n.e.s.</v>
          </cell>
        </row>
        <row r="277">
          <cell r="C277" t="str">
            <v>054.7</v>
          </cell>
          <cell r="E277" t="str">
            <v>054.69</v>
          </cell>
          <cell r="F277" t="str">
            <v>09101 Margarine (excluding liquid margarine)</v>
          </cell>
        </row>
        <row r="278">
          <cell r="C278" t="str">
            <v>056.12</v>
          </cell>
          <cell r="E278" t="str">
            <v>054.61</v>
          </cell>
          <cell r="F278" t="str">
            <v>09850 Soups and broths and preparations therefor</v>
          </cell>
        </row>
        <row r="279">
          <cell r="C279" t="str">
            <v>056.13</v>
          </cell>
          <cell r="E279" t="str">
            <v>054.69</v>
          </cell>
          <cell r="F279" t="str">
            <v>09860 Yeasts (active or inactive); other single-cell micro-organisms, dead (but not including vaccines of heading 541.63); prepared baking powders</v>
          </cell>
        </row>
        <row r="280">
          <cell r="C280" t="str">
            <v>056.13</v>
          </cell>
          <cell r="E280" t="str">
            <v>054.69</v>
          </cell>
          <cell r="F280" t="str">
            <v>09891 Pasta, cooked or stuffed; couscous, whether or not prepared</v>
          </cell>
        </row>
        <row r="281">
          <cell r="C281" t="str">
            <v>056.13</v>
          </cell>
          <cell r="E281" t="str">
            <v>054.7</v>
          </cell>
          <cell r="F281" t="str">
            <v>09892 Edible food products of animal origin, n.e.s.</v>
          </cell>
        </row>
        <row r="282">
          <cell r="C282" t="str">
            <v>056.13</v>
          </cell>
          <cell r="E282" t="str">
            <v>054.7</v>
          </cell>
          <cell r="F282" t="str">
            <v>09893 Food preparations for infant use, put up for retail sale, of flour, meal, starch or malt extract or goods of heading 022.4 &amp; 022.1 to 022.32, nes</v>
          </cell>
        </row>
        <row r="283">
          <cell r="C283" t="str">
            <v>056.19</v>
          </cell>
          <cell r="E283" t="str">
            <v>054.7</v>
          </cell>
          <cell r="F283" t="str">
            <v>09894 Malt extract; food preparations of flour, meal, starch or malt extract, n.e.s., or of goods of heading 022.4 and 022.1 through 022.32, n.e.s.</v>
          </cell>
        </row>
        <row r="284">
          <cell r="C284" t="str">
            <v>054.21</v>
          </cell>
          <cell r="E284" t="str">
            <v>054.7</v>
          </cell>
          <cell r="F284" t="str">
            <v>07240 Cocoa butter, fat or oil</v>
          </cell>
        </row>
        <row r="285">
          <cell r="C285" t="str">
            <v>054.22</v>
          </cell>
          <cell r="E285" t="str">
            <v>054.7</v>
          </cell>
          <cell r="F285" t="str">
            <v>07250 Cocoa shells, husks, skins and other cocoa waste</v>
          </cell>
        </row>
        <row r="286">
          <cell r="C286" t="str">
            <v>054.23</v>
          </cell>
          <cell r="E286" t="str">
            <v>056.12</v>
          </cell>
          <cell r="F286" t="str">
            <v>07310 Cocoa powder containing added sugar or other sweetening matter</v>
          </cell>
        </row>
        <row r="287">
          <cell r="C287" t="str">
            <v>054.23</v>
          </cell>
          <cell r="E287" t="str">
            <v>056.13</v>
          </cell>
          <cell r="F287" t="str">
            <v>07320 Food preparations nes, containing cocoa, in blocks or slabs over 2 kg or in liquid, paste, powder, granular or other bulk form in containers over 2 kg</v>
          </cell>
        </row>
        <row r="288">
          <cell r="C288" t="str">
            <v>054.23</v>
          </cell>
          <cell r="E288" t="str">
            <v>056.13</v>
          </cell>
          <cell r="F288" t="str">
            <v>07330 Food preparations, n.e.s., containing cocoa, in blocks, slabs or bars</v>
          </cell>
        </row>
        <row r="289">
          <cell r="C289" t="str">
            <v>054.23</v>
          </cell>
          <cell r="E289" t="str">
            <v>056.13</v>
          </cell>
          <cell r="F289" t="str">
            <v>07390 Food preparations containing cocoa, n.e.s.</v>
          </cell>
        </row>
        <row r="290">
          <cell r="C290" t="str">
            <v>054.24</v>
          </cell>
          <cell r="E290" t="str">
            <v>056.13</v>
          </cell>
          <cell r="F290" t="str">
            <v>07411 Green tea (not fermented) in immediate packings of a content not exceeding 3 kg, whether or not flavored</v>
          </cell>
        </row>
        <row r="291">
          <cell r="C291" t="str">
            <v>054.25</v>
          </cell>
          <cell r="E291" t="str">
            <v>056.19</v>
          </cell>
          <cell r="F291" t="str">
            <v>07412 Other green tea (not fermented), whether or not flavored</v>
          </cell>
        </row>
        <row r="292">
          <cell r="C292" t="str">
            <v>054.29</v>
          </cell>
          <cell r="E292" t="str">
            <v>054.21</v>
          </cell>
          <cell r="F292" t="str">
            <v>07413 Black tea (fermented) and partly fermented tea, in immediate packings of a content not exceeding 3 kg, whether or not flavored</v>
          </cell>
        </row>
        <row r="293">
          <cell r="C293" t="str">
            <v>054.81</v>
          </cell>
          <cell r="E293" t="str">
            <v>054.22</v>
          </cell>
          <cell r="F293" t="str">
            <v>09109 Edible preparations of animal or vegetable fats or oils or of fractions of different such fats or oils, other than those of heading 431.2, n.e.s.</v>
          </cell>
        </row>
        <row r="294">
          <cell r="C294" t="str">
            <v>054.83</v>
          </cell>
          <cell r="E294" t="str">
            <v>054.23</v>
          </cell>
          <cell r="F294" t="str">
            <v>09811 Homogenized preparations from meat and edible meat offal</v>
          </cell>
        </row>
        <row r="295">
          <cell r="C295" t="str">
            <v>054.83</v>
          </cell>
          <cell r="E295" t="str">
            <v>054.23</v>
          </cell>
          <cell r="F295" t="str">
            <v>09812 Homogenized vegetables</v>
          </cell>
        </row>
        <row r="296">
          <cell r="C296" t="str">
            <v>057.71</v>
          </cell>
          <cell r="E296" t="str">
            <v>054.23</v>
          </cell>
          <cell r="F296" t="str">
            <v>21222 Lamb furskins (astrakhan, broadtail, caracul, persian and similar lamb, indian, chinese, mongolian or tibetan lamb), whole, raw</v>
          </cell>
        </row>
        <row r="297">
          <cell r="C297" t="str">
            <v>057.71</v>
          </cell>
          <cell r="E297" t="str">
            <v>054.23</v>
          </cell>
          <cell r="F297" t="str">
            <v>21225 Fox furskins, whole, raw, with or without head, tail or paws</v>
          </cell>
        </row>
        <row r="298">
          <cell r="C298" t="str">
            <v>057.72</v>
          </cell>
          <cell r="E298" t="str">
            <v>054.24</v>
          </cell>
          <cell r="F298" t="str">
            <v>21226 Seal furskins, whole, raw, with or without head, tail or paws</v>
          </cell>
        </row>
        <row r="299">
          <cell r="C299" t="str">
            <v>057.72</v>
          </cell>
          <cell r="E299" t="str">
            <v>054.25</v>
          </cell>
          <cell r="F299" t="str">
            <v>21229 Furskins n.e.s., whole, raw, with or without head, tail or paws</v>
          </cell>
        </row>
        <row r="300">
          <cell r="C300" t="str">
            <v>057.73</v>
          </cell>
          <cell r="E300" t="str">
            <v>054.29</v>
          </cell>
          <cell r="F300" t="str">
            <v>21230 Heads, tails, paws and other pieces or cuttings of furskins, suitable for furriers' use</v>
          </cell>
        </row>
        <row r="301">
          <cell r="C301" t="str">
            <v>057.73</v>
          </cell>
          <cell r="E301" t="str">
            <v>054.81</v>
          </cell>
          <cell r="F301" t="str">
            <v>22211 Groundnuts (peanuts), not roasted or otherwise cooked, in the shell</v>
          </cell>
        </row>
        <row r="302">
          <cell r="C302" t="str">
            <v>057.74</v>
          </cell>
          <cell r="E302" t="str">
            <v>054.83</v>
          </cell>
          <cell r="F302" t="str">
            <v>22212 Groundnuts (peanuts), not roasted or cooked, shelled</v>
          </cell>
        </row>
        <row r="303">
          <cell r="C303" t="str">
            <v>057.74</v>
          </cell>
          <cell r="E303" t="str">
            <v>054.83</v>
          </cell>
          <cell r="F303" t="str">
            <v>22220 Soybeans</v>
          </cell>
        </row>
        <row r="304">
          <cell r="C304" t="str">
            <v>057.75</v>
          </cell>
          <cell r="E304" t="str">
            <v>057.71</v>
          </cell>
          <cell r="F304" t="str">
            <v>22230 Cottonseeds</v>
          </cell>
        </row>
        <row r="305">
          <cell r="C305" t="str">
            <v>057.75</v>
          </cell>
          <cell r="E305" t="str">
            <v>057.71</v>
          </cell>
          <cell r="F305" t="str">
            <v>22240 Sunflower seeds</v>
          </cell>
        </row>
        <row r="306">
          <cell r="C306" t="str">
            <v>057.76</v>
          </cell>
          <cell r="E306" t="str">
            <v>057.72</v>
          </cell>
          <cell r="F306" t="str">
            <v>22250 Sesame (sesamum) seeds</v>
          </cell>
        </row>
        <row r="307">
          <cell r="C307" t="str">
            <v>057.76</v>
          </cell>
          <cell r="E307" t="str">
            <v>057.72</v>
          </cell>
          <cell r="F307" t="str">
            <v>22261 Rape or colza seeds</v>
          </cell>
        </row>
        <row r="308">
          <cell r="C308" t="str">
            <v>057.77</v>
          </cell>
          <cell r="E308" t="str">
            <v>057.73</v>
          </cell>
          <cell r="F308" t="str">
            <v>22262 Mustard seeds</v>
          </cell>
        </row>
        <row r="309">
          <cell r="C309" t="str">
            <v>057.78</v>
          </cell>
          <cell r="E309" t="str">
            <v>057.73</v>
          </cell>
          <cell r="F309" t="str">
            <v>22270 Safflower seeds</v>
          </cell>
        </row>
        <row r="310">
          <cell r="C310" t="str">
            <v>057.79</v>
          </cell>
          <cell r="E310" t="str">
            <v>057.74</v>
          </cell>
          <cell r="F310" t="str">
            <v>22310 Copra</v>
          </cell>
        </row>
        <row r="311">
          <cell r="C311" t="str">
            <v>057.3</v>
          </cell>
          <cell r="E311" t="str">
            <v>057.74</v>
          </cell>
          <cell r="F311" t="str">
            <v>21170 Sheep and lamb skins without wool on, raw (fresh, salted, dried, etc.), wh ether or not split</v>
          </cell>
        </row>
        <row r="312">
          <cell r="C312" t="str">
            <v>057.96</v>
          </cell>
          <cell r="E312" t="str">
            <v>057.75</v>
          </cell>
          <cell r="F312" t="str">
            <v>23214 Chloroprene (chlorobutadiene) rubber (cr), in primary forms, etc.</v>
          </cell>
        </row>
        <row r="313">
          <cell r="C313" t="str">
            <v>057.6</v>
          </cell>
          <cell r="E313" t="str">
            <v>057.75</v>
          </cell>
          <cell r="F313" t="str">
            <v>21220 Other raw furskins</v>
          </cell>
        </row>
        <row r="314">
          <cell r="C314" t="str">
            <v>057.95</v>
          </cell>
          <cell r="E314" t="str">
            <v>057.76</v>
          </cell>
          <cell r="F314" t="str">
            <v>23213 Isobutene-isoprene (butyl) rubber (iir); halo-isobutene-isoprene rubber (ciir or biir), in primary forms, etc.</v>
          </cell>
        </row>
        <row r="315">
          <cell r="C315" t="str">
            <v>057.97</v>
          </cell>
          <cell r="E315" t="str">
            <v>057.76</v>
          </cell>
          <cell r="F315" t="str">
            <v>23215 Acrylonitrile-butadiene rubber (nbr), in primary forms, etc.</v>
          </cell>
        </row>
        <row r="316">
          <cell r="C316" t="str">
            <v>057.97</v>
          </cell>
          <cell r="E316" t="str">
            <v>057.77</v>
          </cell>
          <cell r="F316" t="str">
            <v>23216 Isoprene rubber (ir), in primary forms, etc.</v>
          </cell>
        </row>
        <row r="317">
          <cell r="C317" t="str">
            <v>057.11</v>
          </cell>
          <cell r="E317" t="str">
            <v>057.78</v>
          </cell>
          <cell r="F317" t="str">
            <v>21111 Hides and skins (excluding those of heading 211.2) of bovine animals, fresh or wet-salted</v>
          </cell>
        </row>
        <row r="318">
          <cell r="C318" t="str">
            <v>057.12</v>
          </cell>
          <cell r="E318" t="str">
            <v>057.79</v>
          </cell>
          <cell r="F318" t="str">
            <v>21112 Hides and skins of bovine animals, n.e.s., otherwise preserved</v>
          </cell>
        </row>
        <row r="319">
          <cell r="C319" t="str">
            <v>057.22</v>
          </cell>
          <cell r="E319" t="str">
            <v>057.79</v>
          </cell>
          <cell r="F319" t="str">
            <v>21140 Goat and kid skins (except yemen, mongolian or tibetan goat or kid skins), raw (fresh, salted, dried, etc.), whether or not dehaired or split</v>
          </cell>
        </row>
        <row r="320">
          <cell r="C320" t="str">
            <v>057.21</v>
          </cell>
          <cell r="E320" t="str">
            <v>057.3</v>
          </cell>
          <cell r="F320" t="str">
            <v>21120 Whole bovine hides and skins, weighing per skin not over 8 kg dried, or 10 kg dry-salted, or 14 kg when fresh, wet-salted or otherwise preserved</v>
          </cell>
        </row>
        <row r="321">
          <cell r="C321" t="str">
            <v>057.29</v>
          </cell>
          <cell r="E321" t="str">
            <v>057.96</v>
          </cell>
          <cell r="F321" t="str">
            <v>21160 Sheep and lamb skins (except of astrakhan, broadtail, caracul, persian, etc. lambs, indian, chinese, mongolian or tibetan lambs) with wool on, raw</v>
          </cell>
        </row>
        <row r="322">
          <cell r="C322" t="str">
            <v>057.51</v>
          </cell>
          <cell r="E322" t="str">
            <v>057.6</v>
          </cell>
          <cell r="F322" t="str">
            <v>21199 Hides and skins, n.e.s., raw (fresh, salted, dried, etc.) whether or not dehaired or split</v>
          </cell>
        </row>
        <row r="323">
          <cell r="C323" t="str">
            <v>057.52</v>
          </cell>
          <cell r="E323" t="str">
            <v>057.95</v>
          </cell>
          <cell r="F323" t="str">
            <v>21210 Mink skins, raw, whole, with or without head, tail or paws</v>
          </cell>
        </row>
        <row r="324">
          <cell r="C324" t="str">
            <v>057.91</v>
          </cell>
          <cell r="E324" t="str">
            <v>057.97</v>
          </cell>
          <cell r="F324" t="str">
            <v>22320 Palm nuts and palm kernels</v>
          </cell>
        </row>
        <row r="325">
          <cell r="C325" t="str">
            <v>057.91</v>
          </cell>
          <cell r="E325" t="str">
            <v>057.97</v>
          </cell>
          <cell r="F325" t="str">
            <v>22340 Flaxseed or linseed</v>
          </cell>
        </row>
        <row r="326">
          <cell r="C326" t="str">
            <v>057.91</v>
          </cell>
          <cell r="E326" t="str">
            <v>057.11</v>
          </cell>
          <cell r="F326" t="str">
            <v>22350 Castor oil seeds</v>
          </cell>
        </row>
        <row r="327">
          <cell r="C327" t="str">
            <v>057.4</v>
          </cell>
          <cell r="E327" t="str">
            <v>057.12</v>
          </cell>
          <cell r="F327" t="str">
            <v>21191 Parings and other waste of leather or composition leather, not suitable for the manufacture of leather articles; leather dust, powder and flour</v>
          </cell>
        </row>
        <row r="328">
          <cell r="C328" t="str">
            <v>057.92</v>
          </cell>
          <cell r="E328" t="str">
            <v>057.22</v>
          </cell>
          <cell r="F328" t="str">
            <v>22370 Oil seeds and oleaginous fruits, n.e.s.</v>
          </cell>
        </row>
        <row r="329">
          <cell r="C329" t="str">
            <v>057.93</v>
          </cell>
          <cell r="E329" t="str">
            <v>057.21</v>
          </cell>
          <cell r="F329" t="str">
            <v>22390 Flours and meals of oil seeds or oleaginous fruits (excluding mustard flour), whether or not defatted and/or refatted with their original oils</v>
          </cell>
        </row>
        <row r="330">
          <cell r="C330" t="str">
            <v>057.93</v>
          </cell>
          <cell r="E330" t="str">
            <v>057.29</v>
          </cell>
          <cell r="F330" t="str">
            <v>23110 Natural rubber latex, whether or not prevulcanized</v>
          </cell>
        </row>
        <row r="331">
          <cell r="C331" t="str">
            <v>057.93</v>
          </cell>
          <cell r="E331" t="str">
            <v>057.51</v>
          </cell>
          <cell r="F331" t="str">
            <v>23121 Smoked sheets of natural rubber</v>
          </cell>
        </row>
        <row r="332">
          <cell r="C332" t="str">
            <v>057.93</v>
          </cell>
          <cell r="E332" t="str">
            <v>057.52</v>
          </cell>
          <cell r="F332" t="str">
            <v>23125 Technically specified natural rubber (tsnr), in primary forms or in plates, etc.</v>
          </cell>
        </row>
        <row r="333">
          <cell r="C333" t="str">
            <v>057.94</v>
          </cell>
          <cell r="E333" t="str">
            <v>057.91</v>
          </cell>
          <cell r="F333" t="str">
            <v>23129 Natural rubber (other than latex) n.e.s., in primary forms or in plates, etc.</v>
          </cell>
        </row>
        <row r="334">
          <cell r="C334" t="str">
            <v>057.94</v>
          </cell>
          <cell r="E334" t="str">
            <v>057.91</v>
          </cell>
          <cell r="F334" t="str">
            <v>23130 Balata, gutta-percha, guayule, chicle and similar natural gums, in primary forms or in plates, sheets or strip</v>
          </cell>
        </row>
        <row r="335">
          <cell r="C335" t="str">
            <v>057.94</v>
          </cell>
          <cell r="E335" t="str">
            <v>057.91</v>
          </cell>
          <cell r="F335" t="str">
            <v>23211 Styrene-butadiene rubber (sbr); carboxylated styrene-butadiene rubber (xsbr), in primary forms or in plates, etc.</v>
          </cell>
        </row>
        <row r="336">
          <cell r="C336" t="str">
            <v>057.94</v>
          </cell>
          <cell r="E336" t="str">
            <v>057.4</v>
          </cell>
          <cell r="F336" t="str">
            <v>23212 Butadiene rubber (br), in primary forms, etc.</v>
          </cell>
        </row>
        <row r="337">
          <cell r="C337" t="str">
            <v>057.98</v>
          </cell>
          <cell r="E337" t="str">
            <v>057.92</v>
          </cell>
          <cell r="F337" t="str">
            <v>23217 Ethylene-propylene-nonconjugated diene rubber (epdm), in primary forms etc.</v>
          </cell>
        </row>
        <row r="338">
          <cell r="C338" t="str">
            <v>057.98</v>
          </cell>
          <cell r="E338" t="str">
            <v>057.93</v>
          </cell>
          <cell r="F338" t="str">
            <v>23218 Mixtures of natural rubber or gums (of group 231) with synthetic rubber products (of heading 232.1), in primary forms, etc.</v>
          </cell>
        </row>
        <row r="339">
          <cell r="C339" t="str">
            <v>057.98</v>
          </cell>
          <cell r="E339" t="str">
            <v>057.93</v>
          </cell>
          <cell r="F339" t="str">
            <v>23219 Synthetic rubber and factice derived from oils, n.e.s., in primary forms, etc.</v>
          </cell>
        </row>
        <row r="340">
          <cell r="C340" t="str">
            <v>058.31</v>
          </cell>
          <cell r="E340" t="str">
            <v>057.93</v>
          </cell>
          <cell r="F340" t="str">
            <v>24730 Wood in the rough (whether or not stripped of bark or sapwood) or roughly squared, treated with paint, stains or other preservatives</v>
          </cell>
        </row>
        <row r="341">
          <cell r="C341" t="str">
            <v>058.32</v>
          </cell>
          <cell r="E341" t="str">
            <v>057.93</v>
          </cell>
          <cell r="F341" t="str">
            <v>24740 Coniferous wood, in the rough (stripped or not of bark or sapwood), or roughly squared, untreated with paint, stain or other preservative</v>
          </cell>
        </row>
        <row r="342">
          <cell r="C342" t="str">
            <v>058.39</v>
          </cell>
          <cell r="E342" t="str">
            <v>057.94</v>
          </cell>
          <cell r="F342" t="str">
            <v>24751 Tropical wood, nonconiferous, in the rough or roughly squared, but not treated with paint, stains or preservatives</v>
          </cell>
        </row>
        <row r="343">
          <cell r="C343" t="str">
            <v>058.21</v>
          </cell>
          <cell r="E343" t="str">
            <v>057.94</v>
          </cell>
          <cell r="F343" t="str">
            <v>24611 Coniferous wood in chips or particles</v>
          </cell>
        </row>
        <row r="344">
          <cell r="C344" t="str">
            <v>058.21</v>
          </cell>
          <cell r="E344" t="str">
            <v>057.94</v>
          </cell>
          <cell r="F344" t="str">
            <v>24615 Nonconiferous wood in chips or particles</v>
          </cell>
        </row>
        <row r="345">
          <cell r="C345" t="str">
            <v>057.99</v>
          </cell>
          <cell r="E345" t="str">
            <v>057.98</v>
          </cell>
          <cell r="F345" t="str">
            <v>23221 Reclaimed rubber in primary forms or in plates, sheets or strip</v>
          </cell>
        </row>
        <row r="346">
          <cell r="C346" t="str">
            <v>057.99</v>
          </cell>
          <cell r="E346" t="str">
            <v>057.98</v>
          </cell>
          <cell r="F346" t="str">
            <v>23222 Waste, pairings and scrap of unhardened rubber and powders and granules obtained therefrom</v>
          </cell>
        </row>
        <row r="347">
          <cell r="C347" t="str">
            <v>057.99</v>
          </cell>
          <cell r="E347" t="str">
            <v>057.98</v>
          </cell>
          <cell r="F347" t="str">
            <v>24402 Cork, natural, debacked or roughly squared or in rectangular blocks, plates, sheets or strip (including sharp-edged blanks for corks and stoppers)</v>
          </cell>
        </row>
        <row r="348">
          <cell r="C348" t="str">
            <v>057.99</v>
          </cell>
          <cell r="E348" t="str">
            <v>058.31</v>
          </cell>
          <cell r="F348" t="str">
            <v>24403 Cork, natural, raw or simply prepared</v>
          </cell>
        </row>
        <row r="349">
          <cell r="C349" t="str">
            <v>057.99</v>
          </cell>
          <cell r="E349" t="str">
            <v>058.32</v>
          </cell>
          <cell r="F349" t="str">
            <v>24404 Waste cork; crushed, granulated or ground cork</v>
          </cell>
        </row>
        <row r="350">
          <cell r="C350" t="str">
            <v>058.22</v>
          </cell>
          <cell r="E350" t="str">
            <v>058.39</v>
          </cell>
          <cell r="F350" t="str">
            <v>24620 Sawdust and wood waste and scrap, whether or not agglomerated in logs, briquettes, pellets or similar forms</v>
          </cell>
        </row>
        <row r="351">
          <cell r="C351" t="str">
            <v>071.11</v>
          </cell>
          <cell r="E351" t="str">
            <v>058.21</v>
          </cell>
          <cell r="F351" t="str">
            <v>26652 Synthetic staple fibers of polyesters, not carded, combed or otherwise processed for spinning</v>
          </cell>
        </row>
        <row r="352">
          <cell r="C352" t="str">
            <v>071.12</v>
          </cell>
          <cell r="E352" t="str">
            <v>058.21</v>
          </cell>
          <cell r="F352" t="str">
            <v>26653 Synthetic staple fibers of acrylic or modacrylic, not carded, combed or otherwise processed for spinning</v>
          </cell>
        </row>
        <row r="353">
          <cell r="C353" t="str">
            <v>071.2</v>
          </cell>
          <cell r="E353" t="str">
            <v>057.99</v>
          </cell>
          <cell r="F353" t="str">
            <v>26659 Synthetic staple fibers, n.e.s., not carded, combed or otherwise processed for spinning</v>
          </cell>
        </row>
        <row r="354">
          <cell r="C354" t="str">
            <v>071.2</v>
          </cell>
          <cell r="E354" t="str">
            <v>057.99</v>
          </cell>
          <cell r="F354" t="str">
            <v>26661 Synthetic filament tow of nylon or other polyamides</v>
          </cell>
        </row>
        <row r="355">
          <cell r="C355" t="str">
            <v>071.32</v>
          </cell>
          <cell r="E355" t="str">
            <v>057.99</v>
          </cell>
          <cell r="F355" t="str">
            <v>26669 Synthetic filament tow, n.e.s.</v>
          </cell>
        </row>
        <row r="356">
          <cell r="C356" t="str">
            <v>074.11</v>
          </cell>
          <cell r="E356" t="str">
            <v>057.99</v>
          </cell>
          <cell r="F356" t="str">
            <v>26829 Wool, degreased, carbonized, not carded or combed</v>
          </cell>
        </row>
        <row r="357">
          <cell r="C357" t="str">
            <v>074.12</v>
          </cell>
          <cell r="E357" t="str">
            <v>057.99</v>
          </cell>
          <cell r="F357" t="str">
            <v>26830 Fine animal hair, not carded or combed</v>
          </cell>
        </row>
        <row r="358">
          <cell r="C358" t="str">
            <v>074.13</v>
          </cell>
          <cell r="E358" t="str">
            <v>058.22</v>
          </cell>
          <cell r="F358" t="str">
            <v>26851 Horsehair and horsehair waste, whether or not put up as a layer with or without supporting material</v>
          </cell>
        </row>
        <row r="359">
          <cell r="C359" t="str">
            <v>074.14</v>
          </cell>
          <cell r="E359" t="str">
            <v>071.11</v>
          </cell>
          <cell r="F359" t="str">
            <v>26859 Coarse animal hair n.e.s., not carded or combed</v>
          </cell>
        </row>
        <row r="360">
          <cell r="C360" t="str">
            <v>074.31</v>
          </cell>
          <cell r="E360" t="str">
            <v>071.12</v>
          </cell>
          <cell r="F360" t="str">
            <v>26862 Garnetted stock of wool or of fine or coarse animal hair</v>
          </cell>
        </row>
        <row r="361">
          <cell r="C361" t="str">
            <v>075.11</v>
          </cell>
          <cell r="E361" t="str">
            <v>071.2</v>
          </cell>
          <cell r="F361" t="str">
            <v>26869 Waste n.e.s., of wool or fine or coarse animal hair (other than horsehair),not garnetted</v>
          </cell>
        </row>
        <row r="362">
          <cell r="C362" t="str">
            <v>075.12</v>
          </cell>
          <cell r="E362" t="str">
            <v>071.2</v>
          </cell>
          <cell r="F362" t="str">
            <v>26871 Carded wool; combed wool in fragments</v>
          </cell>
        </row>
        <row r="363">
          <cell r="C363" t="str">
            <v>075.13</v>
          </cell>
          <cell r="E363" t="str">
            <v>071.32</v>
          </cell>
          <cell r="F363" t="str">
            <v>26873 Wool tops and other combed wool</v>
          </cell>
        </row>
        <row r="364">
          <cell r="C364" t="str">
            <v>075.21</v>
          </cell>
          <cell r="E364" t="str">
            <v>074.11</v>
          </cell>
          <cell r="F364" t="str">
            <v>26877 Fine or coarse animal hair, carded or combed</v>
          </cell>
        </row>
        <row r="365">
          <cell r="C365" t="str">
            <v>075.22</v>
          </cell>
          <cell r="E365" t="str">
            <v>074.12</v>
          </cell>
          <cell r="F365" t="str">
            <v>26901 Worn clothing and other worn textile articles traded in bulk or in bales, sacks or similar bulk packings</v>
          </cell>
        </row>
        <row r="366">
          <cell r="C366" t="str">
            <v>075.23</v>
          </cell>
          <cell r="E366" t="str">
            <v>074.13</v>
          </cell>
          <cell r="F366" t="str">
            <v>26902 Used or new rags, scrap twine, cordage, rope and cables and worn out articles of twine, cordage, rope or cables of textile materials</v>
          </cell>
        </row>
        <row r="367">
          <cell r="C367" t="str">
            <v>075.24</v>
          </cell>
          <cell r="E367" t="str">
            <v>074.14</v>
          </cell>
          <cell r="F367" t="str">
            <v>27210 Animal or vegetable fertilizers, whether or not mixed, etc.; fertilizers produced by the mixing or chemical treatment of animal or vegetable products</v>
          </cell>
        </row>
        <row r="368">
          <cell r="C368" t="str">
            <v>075.25</v>
          </cell>
          <cell r="E368" t="str">
            <v>074.31</v>
          </cell>
          <cell r="F368" t="str">
            <v>27220 Sodium nitrate</v>
          </cell>
        </row>
        <row r="369">
          <cell r="C369" t="str">
            <v>075.25</v>
          </cell>
          <cell r="E369" t="str">
            <v>075.11</v>
          </cell>
          <cell r="F369" t="str">
            <v>27231 Natural calcium phosphates, natural aluminum calcium phosphates and phosphatic chalk, unground, (imports only)</v>
          </cell>
        </row>
        <row r="370">
          <cell r="C370" t="str">
            <v>075.25</v>
          </cell>
          <cell r="E370" t="str">
            <v>075.12</v>
          </cell>
          <cell r="F370" t="str">
            <v>27232 Natural calcium phosphates, natural aluminum calcium phosphates and phosphatic chalk, ground, (imports only)</v>
          </cell>
        </row>
        <row r="371">
          <cell r="C371" t="str">
            <v>075.26</v>
          </cell>
          <cell r="E371" t="str">
            <v>075.13</v>
          </cell>
          <cell r="F371" t="str">
            <v>27240 Carnallite, slyvite, and other crude natural potassium salts</v>
          </cell>
        </row>
        <row r="372">
          <cell r="C372" t="str">
            <v>075.26</v>
          </cell>
          <cell r="E372" t="str">
            <v>075.21</v>
          </cell>
          <cell r="F372" t="str">
            <v>27311 Slate, whether or not roughly trimmed or merely cut, by sawing or otherwise into blocks or slabs of a square or rectangular shape</v>
          </cell>
        </row>
        <row r="373">
          <cell r="C373" t="str">
            <v>075.26</v>
          </cell>
          <cell r="E373" t="str">
            <v>075.22</v>
          </cell>
          <cell r="F373" t="str">
            <v>27312 Marble, travertine, and specified calcareous monumental or building stone and alabaster, whether or not roughly trimmed or cut into blocks or slabs</v>
          </cell>
        </row>
        <row r="374">
          <cell r="C374" t="str">
            <v>075.26</v>
          </cell>
          <cell r="E374" t="str">
            <v>075.22</v>
          </cell>
          <cell r="F374" t="str">
            <v>27313 Granite, porphyry, basalt, sandstone and other monumental or building stone, n.e.s., whether or not roughly trimmed or cut into blocks or slabs</v>
          </cell>
        </row>
        <row r="375">
          <cell r="C375" t="str">
            <v>075.26</v>
          </cell>
          <cell r="E375" t="str">
            <v>075.23</v>
          </cell>
          <cell r="F375" t="str">
            <v>27322 Limestone flux and calcareous stone commonly used for the manufacture of lime or cement</v>
          </cell>
        </row>
        <row r="376">
          <cell r="C376" t="str">
            <v>075.27</v>
          </cell>
          <cell r="E376" t="str">
            <v>075.24</v>
          </cell>
          <cell r="F376" t="str">
            <v>27323 Gypsum and anhydrite</v>
          </cell>
        </row>
        <row r="377">
          <cell r="C377" t="str">
            <v>075.28</v>
          </cell>
          <cell r="E377" t="str">
            <v>075.25</v>
          </cell>
          <cell r="F377" t="str">
            <v>27324 Plasters (calcined gypsum or calcined sulfate), with or without small quantities of accelerators or retarders (including plasters for dental use)</v>
          </cell>
        </row>
        <row r="378">
          <cell r="C378" t="str">
            <v>075.29</v>
          </cell>
          <cell r="E378" t="str">
            <v>075.25</v>
          </cell>
          <cell r="F378" t="str">
            <v>27339 Sands, natural, other than silica sands and quartz sands</v>
          </cell>
        </row>
        <row r="379">
          <cell r="C379" t="str">
            <v>075.28</v>
          </cell>
          <cell r="E379" t="str">
            <v>075.25</v>
          </cell>
          <cell r="F379" t="str">
            <v>27331 Silica sands and quartz sands</v>
          </cell>
        </row>
        <row r="380">
          <cell r="C380" t="str">
            <v>075.29</v>
          </cell>
          <cell r="E380" t="str">
            <v>075.26</v>
          </cell>
          <cell r="F380" t="str">
            <v>27340 Pebbles, gravel, broken or crushed stone for specific uses; macadam of slag, dross etc; tarred macadam; chips, etc. from monument and building stone</v>
          </cell>
        </row>
        <row r="381">
          <cell r="C381" t="str">
            <v>075.29</v>
          </cell>
          <cell r="E381" t="str">
            <v>075.26</v>
          </cell>
          <cell r="F381" t="str">
            <v>27411 Sulfur, crude or unrefined</v>
          </cell>
        </row>
        <row r="382">
          <cell r="C382" t="str">
            <v>075.29</v>
          </cell>
          <cell r="E382" t="str">
            <v>075.26</v>
          </cell>
          <cell r="F382" t="str">
            <v>27419 Sulfur (except crude or unrefined and sublimed, precipitated or colloidal sulfur), n.e.s.</v>
          </cell>
        </row>
        <row r="383">
          <cell r="C383" t="str">
            <v>041.1</v>
          </cell>
          <cell r="E383" t="str">
            <v>075.26</v>
          </cell>
          <cell r="F383" t="str">
            <v>05821 Fruit and nuts provisionally preservd (by sulphur dioxide gas, in brine, sulphur water or oth preservative solutions), unsuitable f immediate consumpt</v>
          </cell>
        </row>
        <row r="384">
          <cell r="C384" t="str">
            <v>041.2</v>
          </cell>
          <cell r="E384" t="str">
            <v>075.26</v>
          </cell>
          <cell r="F384" t="str">
            <v>05822 Peel of citrus fruit or melons, fresh, frozen, dried or provisionally preserved in brine, in sulphur water or other preservative solutions</v>
          </cell>
        </row>
        <row r="385">
          <cell r="C385" t="str">
            <v>045.1</v>
          </cell>
          <cell r="E385" t="str">
            <v>075.27</v>
          </cell>
          <cell r="F385" t="str">
            <v>05896 Fruits or edible parts of plants, prepared or preserved, n.e.s., whether or not containing added sugar or other sweetening matter or spirit</v>
          </cell>
        </row>
        <row r="386">
          <cell r="C386" t="str">
            <v>043.0</v>
          </cell>
          <cell r="E386" t="str">
            <v>075.28</v>
          </cell>
          <cell r="F386" t="str">
            <v>05893 Pineapples, prepared or preserved, n.e.s., whether or not containing added sugar or other sweetening matter or spirit</v>
          </cell>
        </row>
        <row r="387">
          <cell r="C387" t="str">
            <v>045.2</v>
          </cell>
          <cell r="E387" t="str">
            <v>075.29</v>
          </cell>
          <cell r="F387" t="str">
            <v>05897 Mixtures of fruits or other edible parts of plants, prepared or preserved, n.e.s., whether containing added sugar or other sweetening matter or spirit</v>
          </cell>
        </row>
        <row r="388">
          <cell r="C388" t="str">
            <v>044.1</v>
          </cell>
          <cell r="E388" t="str">
            <v>075.29</v>
          </cell>
          <cell r="F388" t="str">
            <v>05894 Citrus fruit, prepared or preserved, n.e.s., whether or not containing added sugar or other sweetening matter or spirit</v>
          </cell>
        </row>
        <row r="389">
          <cell r="C389" t="str">
            <v>044.9</v>
          </cell>
          <cell r="E389" t="str">
            <v>075.29</v>
          </cell>
          <cell r="F389" t="str">
            <v>05895 Apricots, cherries and peaches, prepared or preserved, n.e.s., whether or not containing added sugar or other sweetening matter or spirit</v>
          </cell>
        </row>
        <row r="390">
          <cell r="C390" t="str">
            <v>042.1</v>
          </cell>
          <cell r="E390" t="str">
            <v>041.1</v>
          </cell>
          <cell r="F390" t="str">
            <v>05831 Strawberries, uncooked or cooked by steaming or boiling in water, frozen, whether or not containing other sweetening matter</v>
          </cell>
        </row>
        <row r="391">
          <cell r="C391" t="str">
            <v>042.2</v>
          </cell>
          <cell r="E391" t="str">
            <v>041.2</v>
          </cell>
          <cell r="F391" t="str">
            <v>05832 Raspberries, blackberries, mulberries, loganberries, black, white or red currents and gooseberries, frozen, with or without added sweetening matter</v>
          </cell>
        </row>
        <row r="392">
          <cell r="C392" t="str">
            <v>042.31</v>
          </cell>
          <cell r="E392" t="str">
            <v>045.1</v>
          </cell>
          <cell r="F392" t="str">
            <v>05839 Fruit n.e.s. and nuts, uncooked or cooked by steaming or boiling water, frozen, whether or not containing added sugar or other sweeting matter</v>
          </cell>
        </row>
        <row r="393">
          <cell r="C393" t="str">
            <v>042.32</v>
          </cell>
          <cell r="E393" t="str">
            <v>043.0</v>
          </cell>
          <cell r="F393" t="str">
            <v>05892 Nuts, groundnuts and other seeds, prepared or preserved, n.e.s., whether or not containing added sugar or other sweetening matter or spirit</v>
          </cell>
        </row>
        <row r="394">
          <cell r="C394" t="str">
            <v>045.3</v>
          </cell>
          <cell r="E394" t="str">
            <v>045.2</v>
          </cell>
          <cell r="F394" t="str">
            <v>05910 Orange juice, unfermented and not containing added spirit</v>
          </cell>
        </row>
        <row r="395">
          <cell r="C395" t="str">
            <v>045.92</v>
          </cell>
          <cell r="E395" t="str">
            <v>044.1</v>
          </cell>
          <cell r="F395" t="str">
            <v>05930 Juice of any single citrus fruit, other than of orange or grapefruit, unfermented and not containing added spirit</v>
          </cell>
        </row>
        <row r="396">
          <cell r="C396" t="str">
            <v>045.91</v>
          </cell>
          <cell r="E396" t="str">
            <v>044.9</v>
          </cell>
          <cell r="F396" t="str">
            <v>05920 Grapefruit juice, unfermented and not containing added spirit</v>
          </cell>
        </row>
        <row r="397">
          <cell r="C397" t="str">
            <v>045.93</v>
          </cell>
          <cell r="E397" t="str">
            <v>042.1</v>
          </cell>
          <cell r="F397" t="str">
            <v>05991 Pineapple juice, unfermented and not containing added spirit</v>
          </cell>
        </row>
        <row r="398">
          <cell r="C398" t="str">
            <v>045.99</v>
          </cell>
          <cell r="E398" t="str">
            <v>042.2</v>
          </cell>
          <cell r="F398" t="str">
            <v>05992 Tomato juice, unfermented and not containing added spirit</v>
          </cell>
        </row>
        <row r="399">
          <cell r="C399" t="str">
            <v>046.1</v>
          </cell>
          <cell r="E399" t="str">
            <v>042.31</v>
          </cell>
          <cell r="F399" t="str">
            <v>05993 Grape juice (including grape must), unfermented and not containing added spirit</v>
          </cell>
        </row>
        <row r="400">
          <cell r="C400" t="str">
            <v>047.19</v>
          </cell>
          <cell r="E400" t="str">
            <v>042.32</v>
          </cell>
          <cell r="F400" t="str">
            <v>06111 Cane sugar, raw</v>
          </cell>
        </row>
        <row r="401">
          <cell r="C401" t="str">
            <v>047.11</v>
          </cell>
          <cell r="E401" t="str">
            <v>045.3</v>
          </cell>
          <cell r="F401" t="str">
            <v>05996 Mixtures of fruit and vegetable juices, unfermented and not containing added spirits</v>
          </cell>
        </row>
        <row r="402">
          <cell r="C402" t="str">
            <v>047.19</v>
          </cell>
          <cell r="E402" t="str">
            <v>045.92</v>
          </cell>
          <cell r="F402" t="str">
            <v>06112 Beet sugar, raw</v>
          </cell>
        </row>
        <row r="403">
          <cell r="C403" t="str">
            <v>047.19</v>
          </cell>
          <cell r="E403" t="str">
            <v>045.91</v>
          </cell>
          <cell r="F403" t="str">
            <v>06121 Cane or beet sugar containing added flavoring or coloring matter, in solid form</v>
          </cell>
        </row>
        <row r="404">
          <cell r="C404" t="str">
            <v>046.2</v>
          </cell>
          <cell r="E404" t="str">
            <v>045.93</v>
          </cell>
          <cell r="F404" t="str">
            <v>05994 Apple juice, unfermented and not containing added spirit</v>
          </cell>
        </row>
        <row r="405">
          <cell r="C405" t="str">
            <v>047.21</v>
          </cell>
          <cell r="E405" t="str">
            <v>045.99</v>
          </cell>
          <cell r="F405" t="str">
            <v>06129 Cane or beet sugar and chemically pure sucrose in solid form, n.e.s.</v>
          </cell>
        </row>
        <row r="406">
          <cell r="C406" t="str">
            <v>047.22</v>
          </cell>
          <cell r="E406" t="str">
            <v>046.1</v>
          </cell>
          <cell r="F406" t="str">
            <v>06151 Cane molasses</v>
          </cell>
        </row>
        <row r="407">
          <cell r="C407" t="str">
            <v>046.2</v>
          </cell>
          <cell r="E407" t="str">
            <v>047.19</v>
          </cell>
          <cell r="F407" t="str">
            <v>05995 Juice of any single fruit or vegetable, n.e.s., unfermented and not containing added spirit</v>
          </cell>
        </row>
        <row r="408">
          <cell r="C408" t="str">
            <v>048.13</v>
          </cell>
          <cell r="E408" t="str">
            <v>047.11</v>
          </cell>
          <cell r="F408" t="str">
            <v>06193 Glucose (dextrose) and glucose syrup, not containing fructose or containing, in the dry state, less than 20% by weight of fructose</v>
          </cell>
        </row>
        <row r="409">
          <cell r="C409" t="str">
            <v>048.13</v>
          </cell>
          <cell r="E409" t="str">
            <v>047.19</v>
          </cell>
          <cell r="F409" t="str">
            <v>06194 Glucose and glucose syrup, containing, in the dry state, at least 20% but not more than 50% by weight of fructose</v>
          </cell>
        </row>
        <row r="410">
          <cell r="C410" t="str">
            <v>048.14</v>
          </cell>
          <cell r="E410" t="str">
            <v>046.2</v>
          </cell>
          <cell r="F410" t="str">
            <v>06195 Pure fructose</v>
          </cell>
        </row>
        <row r="411">
          <cell r="C411" t="str">
            <v>048.14</v>
          </cell>
          <cell r="E411" t="str">
            <v>047.21</v>
          </cell>
          <cell r="F411" t="str">
            <v>06196 Fructose and fructose syrup, n.e.s., containing in the dry state more than 50% by weight of fructose</v>
          </cell>
        </row>
        <row r="412">
          <cell r="C412" t="str">
            <v>048.14</v>
          </cell>
          <cell r="E412" t="str">
            <v>047.22</v>
          </cell>
          <cell r="F412" t="str">
            <v>06199 Sugars, n.e.s. (including invert sugar); artificial honey; caramel</v>
          </cell>
        </row>
        <row r="413">
          <cell r="C413" t="str">
            <v>048.15</v>
          </cell>
          <cell r="E413" t="str">
            <v>047.23</v>
          </cell>
          <cell r="F413" t="str">
            <v>06210 Fruit, nuts, fruit-peel and other parts of plants, preserved by sugar or other sweetening matter (drained, glace or crystallized)</v>
          </cell>
        </row>
        <row r="414">
          <cell r="C414" t="str">
            <v>056.41</v>
          </cell>
          <cell r="E414" t="str">
            <v>048.13</v>
          </cell>
          <cell r="F414" t="str">
            <v>09899 Food preparations, n.e.s.</v>
          </cell>
        </row>
        <row r="415">
          <cell r="C415" t="str">
            <v>056.42</v>
          </cell>
          <cell r="E415" t="str">
            <v>048.13</v>
          </cell>
          <cell r="F415" t="str">
            <v>11101 Waters, including natural or artificial mineral waters and aerated waters, not containing added sugar or other sweetening matter; ice and snow</v>
          </cell>
        </row>
        <row r="416">
          <cell r="C416" t="str">
            <v>056.46</v>
          </cell>
          <cell r="E416" t="str">
            <v>048.14</v>
          </cell>
          <cell r="F416" t="str">
            <v>11211 Grape must in fermentation or with fermentation arrested otherwise than by the addition of alcohol</v>
          </cell>
        </row>
        <row r="417">
          <cell r="C417" t="str">
            <v>056.47</v>
          </cell>
          <cell r="E417" t="str">
            <v>048.14</v>
          </cell>
          <cell r="F417" t="str">
            <v>11213 Vermouth and other wines of fresh grapes flavored with plants or aromatic substances</v>
          </cell>
        </row>
        <row r="418">
          <cell r="C418" t="str">
            <v>056.48</v>
          </cell>
          <cell r="E418" t="str">
            <v>048.14</v>
          </cell>
          <cell r="F418" t="str">
            <v>11215 Sparkling wine</v>
          </cell>
        </row>
        <row r="419">
          <cell r="C419" t="str">
            <v>048.2</v>
          </cell>
          <cell r="E419" t="str">
            <v>048.15</v>
          </cell>
          <cell r="F419" t="str">
            <v>06221 Chewing gum, whether or not sugar-coated</v>
          </cell>
        </row>
        <row r="420">
          <cell r="C420" t="str">
            <v>048.2</v>
          </cell>
          <cell r="E420" t="str">
            <v>056.41</v>
          </cell>
          <cell r="F420" t="str">
            <v>06229 Sugar confectionery (including white chocolate), not containing cocoa, n.e.s.</v>
          </cell>
        </row>
        <row r="421">
          <cell r="C421" t="str">
            <v>592.11</v>
          </cell>
          <cell r="E421" t="str">
            <v>056.42</v>
          </cell>
          <cell r="F421" t="str">
            <v>68412 Aluminum alloys, unwrought</v>
          </cell>
        </row>
        <row r="422">
          <cell r="C422" t="str">
            <v>592.12</v>
          </cell>
          <cell r="E422" t="str">
            <v>056.46</v>
          </cell>
          <cell r="F422" t="str">
            <v>68421 Aluminum and aluminum alloy bars, rods and profiles</v>
          </cell>
        </row>
        <row r="423">
          <cell r="C423" t="str">
            <v>592.13</v>
          </cell>
          <cell r="E423" t="str">
            <v>056.47</v>
          </cell>
          <cell r="F423" t="str">
            <v>68422 Aluminum and aluminum alloy wire</v>
          </cell>
        </row>
        <row r="424">
          <cell r="C424" t="str">
            <v>592.14</v>
          </cell>
          <cell r="E424" t="str">
            <v>056.48</v>
          </cell>
          <cell r="F424" t="str">
            <v>68423 Aluminum and aluminum alloy plates, sheets and strip, over .2 mm thick</v>
          </cell>
        </row>
        <row r="425">
          <cell r="C425" t="str">
            <v>592.15</v>
          </cell>
          <cell r="E425" t="str">
            <v>048.2</v>
          </cell>
          <cell r="F425" t="str">
            <v>68424 Aluminum and aluminum alloy foil (whether or not printed or backed with material) not over .2 mm thick (excluding any backing)</v>
          </cell>
        </row>
        <row r="426">
          <cell r="C426" t="str">
            <v>592.16</v>
          </cell>
          <cell r="E426" t="str">
            <v>048.2</v>
          </cell>
          <cell r="F426" t="str">
            <v>68425 Aluminum powders and flakes</v>
          </cell>
        </row>
        <row r="427">
          <cell r="C427" t="str">
            <v>592.17</v>
          </cell>
          <cell r="E427" t="str">
            <v>592.11</v>
          </cell>
          <cell r="F427" t="str">
            <v>68426 Aluminum and aluminum alloy tubes and pipes</v>
          </cell>
        </row>
        <row r="428">
          <cell r="C428" t="str">
            <v>222.2</v>
          </cell>
          <cell r="E428" t="str">
            <v>592.12</v>
          </cell>
          <cell r="F428" t="str">
            <v>29254 Vegetable seeds, n.e.s.</v>
          </cell>
        </row>
        <row r="429">
          <cell r="C429" t="str">
            <v>222.11</v>
          </cell>
          <cell r="E429" t="str">
            <v>592.13</v>
          </cell>
          <cell r="F429" t="str">
            <v>29252 Seeds of forage plants, other than beet seed</v>
          </cell>
        </row>
        <row r="430">
          <cell r="C430" t="str">
            <v>222.12</v>
          </cell>
          <cell r="E430" t="str">
            <v>592.14</v>
          </cell>
          <cell r="F430" t="str">
            <v>29253 Seeds of herbaceous plants cultivated principally for their flowers</v>
          </cell>
        </row>
        <row r="431">
          <cell r="C431" t="str">
            <v>223.1</v>
          </cell>
          <cell r="E431" t="str">
            <v>592.15</v>
          </cell>
          <cell r="F431" t="str">
            <v>29294 Vegetable saps and extracts</v>
          </cell>
        </row>
        <row r="432">
          <cell r="C432" t="str">
            <v>223.4</v>
          </cell>
          <cell r="E432" t="str">
            <v>592.16</v>
          </cell>
          <cell r="F432" t="str">
            <v>29296 Mucilages and thickeners (whether or not modified), derived from vegetable products</v>
          </cell>
        </row>
        <row r="433">
          <cell r="C433" t="str">
            <v>222.61</v>
          </cell>
          <cell r="E433" t="str">
            <v>592.17</v>
          </cell>
          <cell r="F433" t="str">
            <v>29271 Cut flowers and flower buds suitable for bouquets or ornamental use, fresh, dried, dyed, bleached, impregnated or otherwise prepared</v>
          </cell>
        </row>
        <row r="434">
          <cell r="C434" t="str">
            <v>222.61</v>
          </cell>
          <cell r="E434" t="str">
            <v>222.2</v>
          </cell>
          <cell r="F434" t="str">
            <v>29272 Foliage and other parts of plants (without flowers or flower buds), grasses, mosses, etc. for bouquets or ornamental use, fresh, dried, dyed, etc.</v>
          </cell>
        </row>
        <row r="435">
          <cell r="C435" t="str">
            <v>222.4</v>
          </cell>
          <cell r="E435" t="str">
            <v>222.11</v>
          </cell>
          <cell r="F435" t="str">
            <v>29261 Bulbs, tubers, tuberous roots, corms, crowns and rhizomes, dormant, in growth or flower; chickory plants and roots n.e.s., primarily used for planting</v>
          </cell>
        </row>
        <row r="436">
          <cell r="C436" t="str">
            <v>223.2</v>
          </cell>
          <cell r="E436" t="str">
            <v>222.12</v>
          </cell>
          <cell r="F436" t="str">
            <v>29295 Pectic substances, pectinates and pectates</v>
          </cell>
        </row>
        <row r="437">
          <cell r="C437" t="str">
            <v>222.3</v>
          </cell>
          <cell r="E437" t="str">
            <v>223.1</v>
          </cell>
          <cell r="F437" t="str">
            <v>29259 Seeds, fruit and spores, n.e.s.</v>
          </cell>
        </row>
        <row r="438">
          <cell r="C438" t="str">
            <v>223.5</v>
          </cell>
          <cell r="E438" t="str">
            <v>223.4</v>
          </cell>
          <cell r="F438" t="str">
            <v>29297 Seaweeds and other algae</v>
          </cell>
        </row>
        <row r="439">
          <cell r="C439" t="str">
            <v>222.5</v>
          </cell>
          <cell r="E439" t="str">
            <v>222.61</v>
          </cell>
          <cell r="F439" t="str">
            <v>29269 Live plants, n.e.s. (including their roots), cuttings and slips; mushroom spawn</v>
          </cell>
        </row>
        <row r="440">
          <cell r="C440" t="str">
            <v>222.62</v>
          </cell>
          <cell r="E440" t="str">
            <v>222.61</v>
          </cell>
          <cell r="F440" t="str">
            <v>29292 Vegetable materials used primarily for stuffing or padding, including kapok, vegetable hair and eelgrass</v>
          </cell>
        </row>
        <row r="441">
          <cell r="C441" t="str">
            <v>222.7</v>
          </cell>
          <cell r="E441" t="str">
            <v>222.4</v>
          </cell>
          <cell r="F441" t="str">
            <v>29293 Vegetable materials used primarily in brooms and brushes, including broomcorn, piassava, couch grass and istle, whether or not in hanks or bundles</v>
          </cell>
        </row>
        <row r="442">
          <cell r="C442" t="str">
            <v>223.7</v>
          </cell>
          <cell r="E442" t="str">
            <v>222.3</v>
          </cell>
          <cell r="F442" t="str">
            <v>29299 Vegetable materials and vegetable products, n.e.s.</v>
          </cell>
        </row>
        <row r="443">
          <cell r="C443" t="str">
            <v>223.7</v>
          </cell>
          <cell r="E443" t="str">
            <v>222.5</v>
          </cell>
          <cell r="F443" t="str">
            <v>32110 Anthracite, pulverized or not, but not agglomerated</v>
          </cell>
        </row>
        <row r="444">
          <cell r="C444" t="str">
            <v>223.9</v>
          </cell>
          <cell r="E444" t="str">
            <v>222.62</v>
          </cell>
          <cell r="F444" t="str">
            <v>32121 Bituminous coal, pulverized or not, but not agglomerated</v>
          </cell>
        </row>
        <row r="445">
          <cell r="C445" t="str">
            <v>223.9</v>
          </cell>
          <cell r="E445" t="str">
            <v>223.7</v>
          </cell>
          <cell r="F445" t="str">
            <v>32122 Coal, n.e.s., pulverized or not, but not agglomerated</v>
          </cell>
        </row>
        <row r="446">
          <cell r="C446" t="str">
            <v>292.51</v>
          </cell>
          <cell r="E446" t="str">
            <v>223.7</v>
          </cell>
          <cell r="F446" t="str">
            <v>53114 Direct dyes and preparations based thereon</v>
          </cell>
        </row>
        <row r="447">
          <cell r="C447" t="str">
            <v>292.52</v>
          </cell>
          <cell r="E447" t="str">
            <v>223.9</v>
          </cell>
          <cell r="F447" t="str">
            <v>53115 Vat dyes (including those usable as pigments) and preparations based thereon</v>
          </cell>
        </row>
        <row r="448">
          <cell r="C448" t="str">
            <v>292.52</v>
          </cell>
          <cell r="E448" t="str">
            <v>223.9</v>
          </cell>
          <cell r="F448" t="str">
            <v>53116 Reactive dyes and preparations based thereon</v>
          </cell>
        </row>
        <row r="449">
          <cell r="C449" t="str">
            <v>292.52</v>
          </cell>
          <cell r="E449" t="str">
            <v>292.51</v>
          </cell>
          <cell r="F449" t="str">
            <v>53117 Pigments and preparations based thereon</v>
          </cell>
        </row>
        <row r="450">
          <cell r="C450" t="str">
            <v>292.52</v>
          </cell>
          <cell r="E450" t="str">
            <v>292.52</v>
          </cell>
          <cell r="F450" t="str">
            <v>53119 Synthetic organic coloring matter, n.e.s. (including mixtures of products provided for under subgroup 531.1), and preparations based thereon</v>
          </cell>
        </row>
        <row r="451">
          <cell r="C451" t="str">
            <v>292.52</v>
          </cell>
          <cell r="E451" t="str">
            <v>292.52</v>
          </cell>
          <cell r="F451" t="str">
            <v>53121 Synthetic organic fluorescent brightening agents or luminophores</v>
          </cell>
        </row>
        <row r="452">
          <cell r="C452" t="str">
            <v>292.52</v>
          </cell>
          <cell r="E452" t="str">
            <v>292.52</v>
          </cell>
          <cell r="F452" t="str">
            <v>53122 Color lakes; preparations based on color lakes</v>
          </cell>
        </row>
        <row r="453">
          <cell r="C453" t="str">
            <v>292.52</v>
          </cell>
          <cell r="E453" t="str">
            <v>292.52</v>
          </cell>
          <cell r="F453" t="str">
            <v>53221 Tanning extracts of vegetable origin; tannins and their salts, ethers, esters and other derivatives</v>
          </cell>
        </row>
        <row r="454">
          <cell r="C454" t="str">
            <v>292.53</v>
          </cell>
          <cell r="E454" t="str">
            <v>292.52</v>
          </cell>
          <cell r="F454" t="str">
            <v>53222 Coloring matter of vegetable or animal origin (including dyeing extracts except animal black), and preparations based thereon</v>
          </cell>
        </row>
        <row r="455">
          <cell r="C455" t="str">
            <v>292.54</v>
          </cell>
          <cell r="E455" t="str">
            <v>292.52</v>
          </cell>
          <cell r="F455" t="str">
            <v>53231 Synthetic organic tanning substances</v>
          </cell>
        </row>
        <row r="456">
          <cell r="C456" t="str">
            <v>292.59</v>
          </cell>
          <cell r="E456" t="str">
            <v>292.53</v>
          </cell>
          <cell r="F456" t="str">
            <v>53232 Inorganic tanning substances; tanning preparations; enzymatic preparations for pre-tanning</v>
          </cell>
        </row>
        <row r="457">
          <cell r="C457" t="str">
            <v>054.84</v>
          </cell>
          <cell r="E457" t="str">
            <v>292.54</v>
          </cell>
          <cell r="F457" t="str">
            <v>09813 Cooked fruit preparations, homogenized</v>
          </cell>
        </row>
        <row r="458">
          <cell r="C458" t="str">
            <v>054.84</v>
          </cell>
          <cell r="E458" t="str">
            <v>292.59</v>
          </cell>
          <cell r="F458" t="str">
            <v>09814 Homogenized composite food preparations</v>
          </cell>
        </row>
        <row r="459">
          <cell r="C459" t="str">
            <v>292.41</v>
          </cell>
          <cell r="E459" t="str">
            <v>054.84</v>
          </cell>
          <cell r="F459" t="str">
            <v>52591 Stable isotopes and their compounds, inorganic or organic, chemically defined or not</v>
          </cell>
        </row>
        <row r="460">
          <cell r="C460" t="str">
            <v>292.42</v>
          </cell>
          <cell r="E460" t="str">
            <v>054.84</v>
          </cell>
          <cell r="F460" t="str">
            <v>52595 Rare-earth metal compounds or mixtures of yttrium or scandium, inorganic or organic</v>
          </cell>
        </row>
        <row r="461">
          <cell r="C461" t="str">
            <v>292.49</v>
          </cell>
          <cell r="E461" t="str">
            <v>292.42</v>
          </cell>
          <cell r="F461" t="str">
            <v>53111 Disperse dyes and preparations based thereon</v>
          </cell>
        </row>
        <row r="462">
          <cell r="C462" t="str">
            <v>292.49</v>
          </cell>
          <cell r="E462" t="str">
            <v>292.49</v>
          </cell>
          <cell r="F462" t="str">
            <v>53112 Acid dyes and preparations based thereon; mordant dyes and preparations based thereon</v>
          </cell>
        </row>
        <row r="463">
          <cell r="C463" t="str">
            <v>292.49</v>
          </cell>
          <cell r="E463" t="str">
            <v>292.49</v>
          </cell>
          <cell r="F463" t="str">
            <v>53113 Basic dyes and preparations based thereon</v>
          </cell>
        </row>
        <row r="464">
          <cell r="C464" t="str">
            <v>054.89</v>
          </cell>
          <cell r="E464" t="str">
            <v>292.49</v>
          </cell>
          <cell r="F464" t="str">
            <v>09843 Mustard flour and meal and prepared mustard</v>
          </cell>
        </row>
        <row r="465">
          <cell r="C465" t="str">
            <v>292.97</v>
          </cell>
          <cell r="E465" t="str">
            <v>292.97</v>
          </cell>
          <cell r="F465" t="str">
            <v>54115 Vitamin e and derivatives, unmixed</v>
          </cell>
        </row>
        <row r="466">
          <cell r="C466" t="str">
            <v>054.85</v>
          </cell>
          <cell r="E466" t="str">
            <v>054.87</v>
          </cell>
          <cell r="F466" t="str">
            <v>09841 Soy sauce</v>
          </cell>
        </row>
        <row r="467">
          <cell r="C467" t="str">
            <v>054.87</v>
          </cell>
          <cell r="E467" t="str">
            <v>054.89</v>
          </cell>
          <cell r="F467" t="str">
            <v>09842 Tomato ketchup and other tomato sauces</v>
          </cell>
        </row>
        <row r="468">
          <cell r="C468" t="str">
            <v>054.89</v>
          </cell>
          <cell r="E468" t="str">
            <v>081.11</v>
          </cell>
          <cell r="F468" t="str">
            <v>09844 Vinegar and substitutes for vinegar obtained from acetic acid</v>
          </cell>
        </row>
        <row r="469">
          <cell r="C469" t="str">
            <v>054.89</v>
          </cell>
          <cell r="E469" t="str">
            <v>081.12</v>
          </cell>
          <cell r="F469" t="str">
            <v>09849 Sauces and preparations therefor, n.e.s.; mixed condiments and mixed seasonings</v>
          </cell>
        </row>
        <row r="470">
          <cell r="C470" t="str">
            <v>081.11</v>
          </cell>
          <cell r="E470" t="str">
            <v>081.13</v>
          </cell>
          <cell r="F470" t="str">
            <v>27420 Iron pyrites, unroasted</v>
          </cell>
        </row>
        <row r="471">
          <cell r="C471" t="str">
            <v>081.12</v>
          </cell>
          <cell r="E471" t="str">
            <v>292.22</v>
          </cell>
          <cell r="F471" t="str">
            <v>27711 Industrial diamonds, unworked or simply sawn, cleaved or bruted</v>
          </cell>
        </row>
        <row r="472">
          <cell r="C472" t="str">
            <v>081.13</v>
          </cell>
          <cell r="E472" t="str">
            <v>292.29</v>
          </cell>
          <cell r="F472" t="str">
            <v>27719 Industrial diamonds, worked (other than simply sawn, cleaved or bruted), n.e.s.</v>
          </cell>
        </row>
        <row r="473">
          <cell r="C473" t="str">
            <v>292.21</v>
          </cell>
          <cell r="E473" t="str">
            <v>292.94</v>
          </cell>
          <cell r="F473" t="str">
            <v>52499 Inorganic compounds n.e.s. (including distilled or conductivity water); liquid air (with rare gases or not); compressed air; amalgams, n.e.s.</v>
          </cell>
        </row>
        <row r="474">
          <cell r="C474" t="str">
            <v>292.22</v>
          </cell>
          <cell r="E474" t="str">
            <v>292.94</v>
          </cell>
          <cell r="F474" t="str">
            <v>52511 Natural uranium and its compounds; uranium alloys, dispersions, ceramic products and mixtures containing natural uranium or natural uranium compounds</v>
          </cell>
        </row>
        <row r="475">
          <cell r="C475" t="str">
            <v>292.29</v>
          </cell>
          <cell r="E475" t="str">
            <v>292.94</v>
          </cell>
          <cell r="F475" t="str">
            <v>52513 Uranium and its compounds enriched in u235; plutonium and its compounds; alloys, and other products containing enriched uranium or plutonium</v>
          </cell>
        </row>
        <row r="476">
          <cell r="C476" t="str">
            <v>292.94</v>
          </cell>
          <cell r="E476" t="str">
            <v>292.94</v>
          </cell>
          <cell r="F476" t="str">
            <v>53351 Prepared pigments, opacifiers and colors, vitrifiable enamel etc. used in ceramic, enameling and glass industry; glass frit, powder, granules or flake</v>
          </cell>
        </row>
        <row r="477">
          <cell r="C477" t="str">
            <v>292.94</v>
          </cell>
          <cell r="E477" t="str">
            <v>292.95</v>
          </cell>
          <cell r="F477" t="str">
            <v>53352 Artists' and other painters' colors, modifying tints etc., in tablets, tubes, jars, bottles, pans or similar forms or packings</v>
          </cell>
        </row>
        <row r="478">
          <cell r="C478" t="str">
            <v>292.94</v>
          </cell>
          <cell r="E478" t="str">
            <v>292.96</v>
          </cell>
          <cell r="F478" t="str">
            <v>53353 Prepared paint driers</v>
          </cell>
        </row>
        <row r="479">
          <cell r="C479" t="str">
            <v>292.94</v>
          </cell>
          <cell r="E479" t="str">
            <v>292.96</v>
          </cell>
          <cell r="F479" t="str">
            <v>53354 Glaziers' putty; grafting putty; resin cement, caulking compounds and other mastics; painters' fillings; nonrefractory surfacing preparations</v>
          </cell>
        </row>
        <row r="480">
          <cell r="C480" t="str">
            <v>292.94</v>
          </cell>
          <cell r="E480" t="str">
            <v>292.96</v>
          </cell>
          <cell r="F480" t="str">
            <v>53355 Organic composite solvents and thinners, n.e.s.; prepared paint or varnish removers</v>
          </cell>
        </row>
        <row r="481">
          <cell r="C481" t="str">
            <v>292.95</v>
          </cell>
          <cell r="E481" t="str">
            <v>292.31</v>
          </cell>
          <cell r="F481" t="str">
            <v>54111 Provitamins, unmixed</v>
          </cell>
        </row>
        <row r="482">
          <cell r="C482" t="str">
            <v>292.96</v>
          </cell>
          <cell r="E482" t="str">
            <v>292.32</v>
          </cell>
          <cell r="F482" t="str">
            <v>54112 Vitamins a and derivatives, unmixed</v>
          </cell>
        </row>
        <row r="483">
          <cell r="C483" t="str">
            <v>292.96</v>
          </cell>
          <cell r="E483" t="str">
            <v>292.39</v>
          </cell>
          <cell r="F483" t="str">
            <v>54113 Vitamins b and derivatives, unmixed</v>
          </cell>
        </row>
        <row r="484">
          <cell r="C484" t="str">
            <v>292.96</v>
          </cell>
          <cell r="E484" t="str">
            <v>263.2</v>
          </cell>
          <cell r="F484" t="str">
            <v>54114 Vitamin c and derivatives, unmixed</v>
          </cell>
        </row>
        <row r="485">
          <cell r="C485" t="str">
            <v>292.31</v>
          </cell>
          <cell r="E485" t="str">
            <v>292.99</v>
          </cell>
          <cell r="F485" t="str">
            <v>52515 Uranium and its compounds depleted in u235; thorium and its compounds; alloys, and other products containing uranium depleted in u235 or thorium</v>
          </cell>
        </row>
        <row r="486">
          <cell r="C486" t="str">
            <v>292.32</v>
          </cell>
          <cell r="E486" t="str">
            <v>411.2</v>
          </cell>
          <cell r="F486" t="str">
            <v>52517 Spent (irradiated) fuel elements (cartridges) of nuclear reactors</v>
          </cell>
        </row>
        <row r="487">
          <cell r="C487" t="str">
            <v>292.39</v>
          </cell>
          <cell r="E487" t="str">
            <v>411.32</v>
          </cell>
          <cell r="F487" t="str">
            <v>52519 Radioactive elements, isotopes and compounds, n.e.s.; alloys, other products and mixtures having these elements, isotopes or compounds; residues</v>
          </cell>
        </row>
        <row r="488">
          <cell r="C488" t="str">
            <v>292.92</v>
          </cell>
          <cell r="E488" t="str">
            <v>411.33</v>
          </cell>
          <cell r="F488" t="str">
            <v>53343 Paints and varnishes n.e.s., including enamels, lacquers and distempers; prepared water pigments used for finishing leather</v>
          </cell>
        </row>
        <row r="489">
          <cell r="C489" t="str">
            <v>292.93</v>
          </cell>
          <cell r="E489" t="str">
            <v>411.11</v>
          </cell>
          <cell r="F489" t="str">
            <v>53344 Pigments (including metallic powders and flakes) in nonaqueous media for paint manufacture; stamping foils; dyes and colors packaged for retail sale</v>
          </cell>
        </row>
        <row r="490">
          <cell r="C490" t="str">
            <v>292.99</v>
          </cell>
          <cell r="E490" t="str">
            <v>411.12</v>
          </cell>
          <cell r="F490" t="str">
            <v>54116 Vitamins n.e.s. and derivatives, unmixed</v>
          </cell>
        </row>
        <row r="491">
          <cell r="C491" t="str">
            <v>263.2</v>
          </cell>
          <cell r="E491" t="str">
            <v>411.13</v>
          </cell>
          <cell r="F491" t="str">
            <v>43110 Animal or vegetable fats and oils and their fractions processed n.e.s., and inedible mixtures or preparations of such fats and oils, n.e.s.</v>
          </cell>
        </row>
        <row r="492">
          <cell r="C492" t="str">
            <v>292.99</v>
          </cell>
          <cell r="E492" t="str">
            <v>411.35</v>
          </cell>
          <cell r="F492" t="str">
            <v>54117 Provitamin and vitamin intermixtures (including natural concentrates)</v>
          </cell>
        </row>
        <row r="493">
          <cell r="C493" t="str">
            <v>411.2</v>
          </cell>
          <cell r="E493" t="str">
            <v>411.39</v>
          </cell>
          <cell r="F493" t="str">
            <v>55351 Pre-shave, shaving or after-shave preparations</v>
          </cell>
        </row>
        <row r="494">
          <cell r="C494" t="str">
            <v>411.32</v>
          </cell>
          <cell r="E494" t="str">
            <v>421.11</v>
          </cell>
          <cell r="F494" t="str">
            <v>55353 Perfumed bath salts and other bath preparations</v>
          </cell>
        </row>
        <row r="495">
          <cell r="C495" t="str">
            <v>411.33</v>
          </cell>
          <cell r="E495" t="str">
            <v>421.19</v>
          </cell>
          <cell r="F495" t="str">
            <v>55354 Preparations for perfuming or deodorizing rooms</v>
          </cell>
        </row>
        <row r="496">
          <cell r="C496" t="str">
            <v>411.11</v>
          </cell>
          <cell r="E496" t="str">
            <v>421.31</v>
          </cell>
          <cell r="F496" t="str">
            <v>55320 Beauty or make-up skin care preparations, including sunscreen or suntan preparations; manicure and pedicure preparations</v>
          </cell>
        </row>
        <row r="497">
          <cell r="C497" t="str">
            <v>411.12</v>
          </cell>
          <cell r="E497" t="str">
            <v>421.39</v>
          </cell>
          <cell r="F497" t="str">
            <v>55330 Cosmetic or toilet preparations for use on the hair, including shampoos</v>
          </cell>
        </row>
        <row r="498">
          <cell r="C498" t="str">
            <v>411.13</v>
          </cell>
          <cell r="E498" t="str">
            <v>421.41</v>
          </cell>
          <cell r="F498" t="str">
            <v>55340 Oral or dental hygiene preparations, including denture fixative pastes and powders</v>
          </cell>
        </row>
        <row r="499">
          <cell r="C499" t="str">
            <v>411.35</v>
          </cell>
          <cell r="E499" t="str">
            <v>421.42</v>
          </cell>
          <cell r="F499" t="str">
            <v>55359 Depilatories and perfumery, cosmetic or toilet preparations, n.e.s.</v>
          </cell>
        </row>
        <row r="500">
          <cell r="C500" t="str">
            <v>411.39</v>
          </cell>
          <cell r="E500" t="str">
            <v>421.49</v>
          </cell>
          <cell r="F500" t="str">
            <v>55411 Soap and organic surface-active products in bars, cakes or shapes and paper, etc. impregnated or coated with soap or detergent, for toilet use</v>
          </cell>
        </row>
        <row r="501">
          <cell r="C501" t="str">
            <v>421.11</v>
          </cell>
          <cell r="E501" t="str">
            <v>422.21</v>
          </cell>
          <cell r="F501" t="str">
            <v>55415 Soap and organic surface-active products in bars, cakes or shapes and paper, etc. impregnated or coated with soap or detergent, not for toilet use</v>
          </cell>
        </row>
        <row r="502">
          <cell r="C502" t="str">
            <v>421.19</v>
          </cell>
          <cell r="E502" t="str">
            <v>422.29</v>
          </cell>
          <cell r="F502" t="str">
            <v>55419 Soap, n.e.s.</v>
          </cell>
        </row>
        <row r="503">
          <cell r="C503" t="str">
            <v>421.31</v>
          </cell>
          <cell r="E503" t="str">
            <v>421.51</v>
          </cell>
          <cell r="F503" t="str">
            <v>55423 Surface-active washing or cleaning preparations, n.e.s., not put up for retail sale</v>
          </cell>
        </row>
        <row r="504">
          <cell r="C504" t="str">
            <v>421.39</v>
          </cell>
          <cell r="E504" t="str">
            <v>421.59</v>
          </cell>
          <cell r="F504" t="str">
            <v>55431 Polishes, creams and similar preparations (except artificial and prepared waxes), for footwear and leather</v>
          </cell>
        </row>
        <row r="505">
          <cell r="C505" t="str">
            <v>421.41</v>
          </cell>
          <cell r="E505" t="str">
            <v>421.21</v>
          </cell>
          <cell r="F505" t="str">
            <v>55432 Polishes, creams and similar preparations (except artificial and prepared waxes), for the maintenance of wooden furniture, floors and other woodwork</v>
          </cell>
        </row>
        <row r="506">
          <cell r="C506" t="str">
            <v>421.42</v>
          </cell>
          <cell r="E506" t="str">
            <v>421.29</v>
          </cell>
          <cell r="F506" t="str">
            <v>55433 Polishes and similar preparations (except metal polishes, artificial and prepared waxes), for coachwork</v>
          </cell>
        </row>
        <row r="507">
          <cell r="C507" t="str">
            <v>421.49</v>
          </cell>
          <cell r="E507" t="str">
            <v>422.31</v>
          </cell>
          <cell r="F507" t="str">
            <v>55434 Scouring pastes, powders and other scouring preparations</v>
          </cell>
        </row>
        <row r="508">
          <cell r="C508" t="str">
            <v>422.21</v>
          </cell>
          <cell r="E508" t="str">
            <v>422.39</v>
          </cell>
          <cell r="F508" t="str">
            <v>56229 Mineral or chemical fertilizers, phosphatic, n.e.s., (imports only)</v>
          </cell>
        </row>
        <row r="509">
          <cell r="C509" t="str">
            <v>422.29</v>
          </cell>
          <cell r="E509" t="str">
            <v>422.41</v>
          </cell>
          <cell r="F509" t="str">
            <v>56231 Potassium chloride fertilizers (imports only)</v>
          </cell>
        </row>
        <row r="510">
          <cell r="C510" t="str">
            <v>421.51</v>
          </cell>
          <cell r="E510" t="str">
            <v>422.49</v>
          </cell>
          <cell r="F510" t="str">
            <v>55435 Polishes, creams and similar preparations (except artificial and prepared waxes), for glass or metal</v>
          </cell>
        </row>
        <row r="511">
          <cell r="C511" t="str">
            <v>421.59</v>
          </cell>
          <cell r="E511" t="str">
            <v>421.71</v>
          </cell>
          <cell r="F511" t="str">
            <v>56211 Ammonium nitrate fertilizers, (imports only)</v>
          </cell>
        </row>
        <row r="512">
          <cell r="C512" t="str">
            <v>421.21</v>
          </cell>
          <cell r="E512" t="str">
            <v>421.79</v>
          </cell>
          <cell r="F512" t="str">
            <v>55421 Organic surface-active agents, put up for retail sale or not</v>
          </cell>
        </row>
        <row r="513">
          <cell r="C513" t="str">
            <v>421.29</v>
          </cell>
          <cell r="E513" t="str">
            <v>421.71</v>
          </cell>
          <cell r="F513" t="str">
            <v>55422 Surface-active washing or cleaning preparations, n.e.s., put up for retail sale</v>
          </cell>
        </row>
        <row r="514">
          <cell r="C514" t="str">
            <v>422.31</v>
          </cell>
          <cell r="E514" t="str">
            <v>421.79</v>
          </cell>
          <cell r="F514" t="str">
            <v>56232 Potassium sulfate fertilizers (imports only)</v>
          </cell>
        </row>
        <row r="515">
          <cell r="C515" t="str">
            <v>422.39</v>
          </cell>
          <cell r="E515" t="str">
            <v>422.11</v>
          </cell>
          <cell r="F515" t="str">
            <v>56239 Mineral or chemical fertilizers, potassic, n.e.s., (imports only)</v>
          </cell>
        </row>
        <row r="516">
          <cell r="C516" t="str">
            <v>422.41</v>
          </cell>
          <cell r="E516" t="str">
            <v>422.19</v>
          </cell>
          <cell r="F516" t="str">
            <v>56291 Fertilizers, n.e.s., containing the three fertilizing elements nitrogen, phosphorus and potassium, (imports only)</v>
          </cell>
        </row>
        <row r="517">
          <cell r="C517" t="str">
            <v>422.49</v>
          </cell>
          <cell r="E517" t="str">
            <v>421.61</v>
          </cell>
          <cell r="F517" t="str">
            <v>56292 Mineral or chemical fertilizers, containing the two fertilizing elements phosphorus and potassium, (imports only)</v>
          </cell>
        </row>
        <row r="518">
          <cell r="C518" t="str">
            <v>421.71</v>
          </cell>
          <cell r="E518" t="str">
            <v>421.69</v>
          </cell>
          <cell r="F518" t="str">
            <v>56214 Fertilizers, double salts and mixtures of calcium nitrate and ammonium nitrate, (imports only)</v>
          </cell>
        </row>
        <row r="519">
          <cell r="C519" t="str">
            <v>421.79</v>
          </cell>
          <cell r="E519" t="str">
            <v>422.5</v>
          </cell>
          <cell r="F519" t="str">
            <v>56216 Urea fertilizers, whether or not in aqueous solution, (imports only)</v>
          </cell>
        </row>
        <row r="520">
          <cell r="C520" t="str">
            <v>421.71</v>
          </cell>
          <cell r="E520" t="str">
            <v>421.8</v>
          </cell>
          <cell r="F520" t="str">
            <v>56215 Calcium cyanamide fertilizers (imports only)</v>
          </cell>
        </row>
        <row r="521">
          <cell r="C521" t="str">
            <v>421.79</v>
          </cell>
          <cell r="E521" t="str">
            <v>422.9</v>
          </cell>
          <cell r="F521" t="str">
            <v>56217 Fertilizers, urea and ammonium nitrate mixtures in aqueous or ammoniacal solution, (imports only)</v>
          </cell>
        </row>
        <row r="522">
          <cell r="C522" t="str">
            <v>422.11</v>
          </cell>
          <cell r="E522" t="str">
            <v>431.21</v>
          </cell>
          <cell r="F522" t="str">
            <v>56221 Basic slag fertilizers (thomas slag), (imports only)</v>
          </cell>
        </row>
        <row r="523">
          <cell r="C523" t="str">
            <v>422.19</v>
          </cell>
          <cell r="E523" t="str">
            <v>431.22</v>
          </cell>
          <cell r="F523" t="str">
            <v>56222 Superphosphate fertilizers (imports only)</v>
          </cell>
        </row>
        <row r="524">
          <cell r="C524" t="str">
            <v>421.61</v>
          </cell>
          <cell r="E524" t="str">
            <v>091.01</v>
          </cell>
          <cell r="F524" t="str">
            <v>56212 Fertilizers, double salts and mixtures of ammonium sulfate and ammonium nitrate, (imports only)</v>
          </cell>
        </row>
        <row r="525">
          <cell r="C525" t="str">
            <v>421.69</v>
          </cell>
          <cell r="E525" t="str">
            <v>091.09</v>
          </cell>
          <cell r="F525" t="str">
            <v>56213 Ammonium sulfate fertilizers (imports only)</v>
          </cell>
        </row>
        <row r="526">
          <cell r="C526" t="str">
            <v>422.5</v>
          </cell>
          <cell r="E526" t="str">
            <v>431.1</v>
          </cell>
          <cell r="F526" t="str">
            <v>56293 Diammonium hydrogenorthophosphate (diammonium phosphate) fertilizers, (imports only)</v>
          </cell>
        </row>
        <row r="527">
          <cell r="C527" t="str">
            <v>422.91</v>
          </cell>
          <cell r="E527" t="str">
            <v>512.22</v>
          </cell>
          <cell r="F527" t="str">
            <v>56294 Ammonium dihydrogenorthophosphate (monoammonium phosphate) fertilz &amp; mix with diammonium hydrogenorthophosphate (diammonium phosphate), (imports only)</v>
          </cell>
        </row>
        <row r="528">
          <cell r="C528" t="str">
            <v>421.8</v>
          </cell>
          <cell r="E528" t="str">
            <v>431.41</v>
          </cell>
          <cell r="F528" t="str">
            <v>56219 Mineral or chemical fertilizers, nitrogenous, n.e.s. (include nitrogenous mixtures, n.e.s.), (imports only)</v>
          </cell>
        </row>
        <row r="529">
          <cell r="C529" t="str">
            <v>422.99</v>
          </cell>
          <cell r="E529" t="str">
            <v>431.42</v>
          </cell>
          <cell r="F529" t="str">
            <v>56295 Fertilizers, n.e.s., containing the two fertilizing elements nitrogen and phosphorus, (imports only)</v>
          </cell>
        </row>
        <row r="530">
          <cell r="C530" t="str">
            <v>431.21</v>
          </cell>
          <cell r="E530" t="str">
            <v>431.3</v>
          </cell>
          <cell r="F530" t="str">
            <v>56299 Fertilizers, n.e.s., (imports only)</v>
          </cell>
        </row>
        <row r="531">
          <cell r="C531" t="str">
            <v>431.22</v>
          </cell>
          <cell r="E531" t="str">
            <v>017.2</v>
          </cell>
          <cell r="F531" t="str">
            <v>57111 Polyethylene, having a specific gravity of less than 0.94, in primary forms</v>
          </cell>
        </row>
        <row r="532">
          <cell r="C532" t="str">
            <v>091.01</v>
          </cell>
          <cell r="E532" t="str">
            <v>098.11</v>
          </cell>
          <cell r="F532" t="str">
            <v>27897 Bitumen and asphalt, natural; asphaltites and asphaltic rocks</v>
          </cell>
        </row>
        <row r="533">
          <cell r="C533" t="str">
            <v>091.09</v>
          </cell>
          <cell r="E533" t="str">
            <v>017.3</v>
          </cell>
          <cell r="F533" t="str">
            <v>27898 Vermiculite, perlite and chlorites, unexpanded</v>
          </cell>
        </row>
        <row r="534">
          <cell r="C534" t="str">
            <v>431.1</v>
          </cell>
          <cell r="E534" t="str">
            <v>017.4</v>
          </cell>
          <cell r="F534" t="str">
            <v>56296 Fertilizers, incl those of animal or veg origin and mineral or chem elements, in tablets, etc. or in packages weighing not over 10 kg, (imports only)</v>
          </cell>
        </row>
        <row r="535">
          <cell r="C535" t="str">
            <v>512.22</v>
          </cell>
          <cell r="E535" t="str">
            <v>017.4</v>
          </cell>
          <cell r="F535" t="str">
            <v>58225 Plates, sheets, film, foil and strip of acrylic polymers, not self-adhesive and not reinforced, laminated, etc.</v>
          </cell>
        </row>
        <row r="536">
          <cell r="C536" t="str">
            <v>431.41</v>
          </cell>
          <cell r="E536" t="str">
            <v>017.4</v>
          </cell>
          <cell r="F536" t="str">
            <v>57291 Styrene-acrylonitrile (san) copolymers, in primary forms</v>
          </cell>
        </row>
        <row r="537">
          <cell r="C537" t="str">
            <v>431.42</v>
          </cell>
          <cell r="E537" t="str">
            <v>017.5</v>
          </cell>
          <cell r="F537" t="str">
            <v>57292 Acrylonitrile-butadiene-styrene (abs) copolymers, in primary forms</v>
          </cell>
        </row>
        <row r="538">
          <cell r="C538" t="str">
            <v>431.33</v>
          </cell>
          <cell r="E538" t="str">
            <v>017.5</v>
          </cell>
          <cell r="F538" t="str">
            <v>57219 Polystyrene, other than expansible, in primary forms</v>
          </cell>
        </row>
        <row r="539">
          <cell r="C539" t="str">
            <v>017.2</v>
          </cell>
          <cell r="E539" t="str">
            <v>017.5</v>
          </cell>
          <cell r="F539" t="str">
            <v>03423 Tunas, skipjack or stripe-bellied bonito, frozen, (excluding livers and roes)</v>
          </cell>
        </row>
        <row r="540">
          <cell r="C540" t="str">
            <v>098.11</v>
          </cell>
          <cell r="E540" t="str">
            <v>017.6</v>
          </cell>
          <cell r="F540" t="str">
            <v>27899 Mineral substances, n.e.s.</v>
          </cell>
        </row>
        <row r="541">
          <cell r="C541" t="str">
            <v>017.3</v>
          </cell>
          <cell r="E541" t="str">
            <v>017.9</v>
          </cell>
          <cell r="F541" t="str">
            <v>03424 Herrings, sardines, sardinella, brislings or sprats, frozen (excluding livers and roes)</v>
          </cell>
        </row>
        <row r="542">
          <cell r="C542" t="str">
            <v>017.4</v>
          </cell>
          <cell r="E542" t="str">
            <v>017.1</v>
          </cell>
          <cell r="F542" t="str">
            <v>03425 Cod, frozen (excluding livers and roes)</v>
          </cell>
        </row>
        <row r="543">
          <cell r="C543" t="str">
            <v>017.4</v>
          </cell>
          <cell r="E543" t="str">
            <v>037.11</v>
          </cell>
          <cell r="F543" t="str">
            <v>03426 Mackerel (scrombrids), frozen (excluding livers and roes)</v>
          </cell>
        </row>
        <row r="544">
          <cell r="C544" t="str">
            <v>017.4</v>
          </cell>
          <cell r="E544" t="str">
            <v>037.12</v>
          </cell>
          <cell r="F544" t="str">
            <v>03427 Hake, frozen (excluding livers and roes)</v>
          </cell>
        </row>
        <row r="545">
          <cell r="C545" t="str">
            <v>017.5</v>
          </cell>
          <cell r="E545" t="str">
            <v>037.12</v>
          </cell>
          <cell r="F545" t="str">
            <v>03428 Fish, n.e.s., frozen (excluding livers and roes)</v>
          </cell>
        </row>
        <row r="546">
          <cell r="C546" t="str">
            <v>017.5</v>
          </cell>
          <cell r="E546" t="str">
            <v>037.13</v>
          </cell>
          <cell r="F546" t="str">
            <v>03429 Fish livers and roes, frozen</v>
          </cell>
        </row>
        <row r="547">
          <cell r="C547" t="str">
            <v>017.5</v>
          </cell>
          <cell r="E547" t="str">
            <v>037.14</v>
          </cell>
          <cell r="F547" t="str">
            <v>03440 Fish fillets, frozen</v>
          </cell>
        </row>
        <row r="548">
          <cell r="C548" t="str">
            <v>017.6</v>
          </cell>
          <cell r="E548" t="str">
            <v>037.15</v>
          </cell>
          <cell r="F548" t="str">
            <v>03451 Fish fillets and other fish meat, fresh or chilled</v>
          </cell>
        </row>
        <row r="549">
          <cell r="C549" t="str">
            <v>017.9</v>
          </cell>
          <cell r="E549" t="str">
            <v>037.15</v>
          </cell>
          <cell r="F549" t="str">
            <v>03455 Fish meat (other than fillets), frozen</v>
          </cell>
        </row>
        <row r="550">
          <cell r="C550" t="str">
            <v>017.1</v>
          </cell>
          <cell r="E550" t="str">
            <v>037.16</v>
          </cell>
          <cell r="F550" t="str">
            <v>03422 Flat fish, frozen (excluding livers and roes)</v>
          </cell>
        </row>
        <row r="551">
          <cell r="C551" t="str">
            <v>037.11</v>
          </cell>
          <cell r="E551" t="str">
            <v>037.17</v>
          </cell>
          <cell r="F551" t="str">
            <v>05776 Walnuts, fresh or dried, whether or not shelled or peeled</v>
          </cell>
        </row>
        <row r="552">
          <cell r="C552" t="str">
            <v>037.12</v>
          </cell>
          <cell r="E552" t="str">
            <v>037.21</v>
          </cell>
          <cell r="F552" t="str">
            <v>05777 Chestnuts, fresh or dried, whether or not shelled or peeled</v>
          </cell>
        </row>
        <row r="553">
          <cell r="C553" t="str">
            <v>037.12</v>
          </cell>
          <cell r="E553" t="str">
            <v>037.21</v>
          </cell>
          <cell r="F553" t="str">
            <v>05778 Pistachios, fresh or dried, whether or not shelled or peeled</v>
          </cell>
        </row>
        <row r="554">
          <cell r="C554" t="str">
            <v>037.13</v>
          </cell>
          <cell r="E554" t="str">
            <v>037.21</v>
          </cell>
          <cell r="F554" t="str">
            <v>05779 Edible nuts (excluding mixtures), fresh or dried, n.e.s., whether or not shelled or peeled</v>
          </cell>
        </row>
        <row r="555">
          <cell r="C555" t="str">
            <v>037.14</v>
          </cell>
          <cell r="E555" t="str">
            <v>037.21</v>
          </cell>
          <cell r="F555" t="str">
            <v>05791 Melons (including watermelons) and papaws (papayas), fresh</v>
          </cell>
        </row>
        <row r="556">
          <cell r="C556" t="str">
            <v>037.15</v>
          </cell>
          <cell r="E556" t="str">
            <v>037.22</v>
          </cell>
          <cell r="F556" t="str">
            <v>05792 Pears and quinces, fresh</v>
          </cell>
        </row>
        <row r="557">
          <cell r="C557" t="str">
            <v>037.15</v>
          </cell>
          <cell r="E557" t="str">
            <v>061.11</v>
          </cell>
          <cell r="F557" t="str">
            <v>05793 Stone fruit, n.e.s., fresh</v>
          </cell>
        </row>
        <row r="558">
          <cell r="C558" t="str">
            <v>037.16</v>
          </cell>
          <cell r="E558" t="str">
            <v>061.12</v>
          </cell>
          <cell r="F558" t="str">
            <v>05794 Berries, fresh</v>
          </cell>
        </row>
        <row r="559">
          <cell r="C559" t="str">
            <v>037.17</v>
          </cell>
          <cell r="E559" t="str">
            <v>061.21</v>
          </cell>
          <cell r="F559" t="str">
            <v>05795 Pineapples, fresh or dried</v>
          </cell>
        </row>
        <row r="560">
          <cell r="C560" t="str">
            <v>037.21</v>
          </cell>
          <cell r="E560" t="str">
            <v>061.29</v>
          </cell>
          <cell r="F560" t="str">
            <v>05796 Dates, fresh or dried</v>
          </cell>
        </row>
        <row r="561">
          <cell r="C561" t="str">
            <v>037.21</v>
          </cell>
          <cell r="E561" t="str">
            <v>061.91</v>
          </cell>
          <cell r="F561" t="str">
            <v>05797 Avocados, guavas, mangoes and mangosteens, fresh or dried</v>
          </cell>
        </row>
        <row r="562">
          <cell r="C562" t="str">
            <v>037.21</v>
          </cell>
          <cell r="E562" t="str">
            <v>061.91</v>
          </cell>
          <cell r="F562" t="str">
            <v>05798 Fruit, fresh, n.e.s.</v>
          </cell>
        </row>
        <row r="563">
          <cell r="C563" t="str">
            <v>037.21</v>
          </cell>
          <cell r="E563" t="str">
            <v>061.92</v>
          </cell>
          <cell r="F563" t="str">
            <v>05799 Fruit, dried, n.e.s., and mixtures, n.e.s., of nuts (not including oil nuts) or dried fruit</v>
          </cell>
        </row>
        <row r="564">
          <cell r="C564" t="str">
            <v>037.22</v>
          </cell>
          <cell r="E564" t="str">
            <v>061.93</v>
          </cell>
          <cell r="F564" t="str">
            <v>05810 Jams, fruit jellies, marmalades, fruit or nut puree and fruit or nut pastes, being cooked preparations, not including homogenized preparations</v>
          </cell>
        </row>
        <row r="565">
          <cell r="C565" t="str">
            <v>061.11</v>
          </cell>
          <cell r="E565" t="str">
            <v>061.94</v>
          </cell>
          <cell r="F565" t="str">
            <v>26332 Cotton garnetted stock</v>
          </cell>
        </row>
        <row r="566">
          <cell r="C566" t="str">
            <v>061.12</v>
          </cell>
          <cell r="E566" t="str">
            <v>061.95</v>
          </cell>
          <cell r="F566" t="str">
            <v>26339 Cotton waste, n.e.s.</v>
          </cell>
        </row>
        <row r="567">
          <cell r="C567" t="str">
            <v>061.21</v>
          </cell>
          <cell r="E567" t="str">
            <v>061.96</v>
          </cell>
          <cell r="F567" t="str">
            <v>26340 Cotton, carded or combed</v>
          </cell>
        </row>
        <row r="568">
          <cell r="C568" t="str">
            <v>061.29</v>
          </cell>
          <cell r="E568" t="str">
            <v>061.99</v>
          </cell>
          <cell r="F568" t="str">
            <v>26410 Jute and other textile bast fibers, raw or retted</v>
          </cell>
        </row>
        <row r="569">
          <cell r="C569" t="str">
            <v>061.91</v>
          </cell>
          <cell r="E569" t="str">
            <v>061.51</v>
          </cell>
          <cell r="F569" t="str">
            <v>26513 Flax tow and waste (including yarn waste and garnetted stock)</v>
          </cell>
        </row>
        <row r="570">
          <cell r="C570" t="str">
            <v>061.91</v>
          </cell>
          <cell r="E570" t="str">
            <v>061.59</v>
          </cell>
          <cell r="F570" t="str">
            <v>26521 True hemp, raw or retted</v>
          </cell>
        </row>
        <row r="571">
          <cell r="C571" t="str">
            <v>061.92</v>
          </cell>
          <cell r="E571" t="str">
            <v>062.21</v>
          </cell>
          <cell r="F571" t="str">
            <v>26529 True hemp textile fibers, processed but not spun; tow and waste of true hemp (including yarn waste and garnetted stock)</v>
          </cell>
        </row>
        <row r="572">
          <cell r="C572" t="str">
            <v>061.93</v>
          </cell>
          <cell r="E572" t="str">
            <v>062.29</v>
          </cell>
          <cell r="F572" t="str">
            <v>26541 Sisal and other textile fibers of the genus agave, raw</v>
          </cell>
        </row>
        <row r="573">
          <cell r="C573" t="str">
            <v>061.94</v>
          </cell>
          <cell r="E573" t="str">
            <v>072.1</v>
          </cell>
          <cell r="F573" t="str">
            <v>26549 Sisal and other textile fibers of the genus agave, processed but not spun; tow and waste of these fibers (including yarn waste and garnetted stock)</v>
          </cell>
        </row>
        <row r="574">
          <cell r="C574" t="str">
            <v>061.95</v>
          </cell>
          <cell r="E574" t="str">
            <v>072.5</v>
          </cell>
          <cell r="F574" t="str">
            <v>26551 Abaca (manila hemp or musa textilis nee), raw</v>
          </cell>
        </row>
        <row r="575">
          <cell r="C575" t="str">
            <v>061.96</v>
          </cell>
          <cell r="E575" t="str">
            <v>072.31</v>
          </cell>
          <cell r="F575" t="str">
            <v>26559 Abaca (manila hemp or musa textilis nee), processed but not spun; tow, noils and waste of these fibers (including yarn waste and garnetted stock)</v>
          </cell>
        </row>
        <row r="576">
          <cell r="C576" t="str">
            <v>061.99</v>
          </cell>
          <cell r="E576" t="str">
            <v>072.32</v>
          </cell>
          <cell r="F576" t="str">
            <v>26571 Coconut fibers (coir), raw</v>
          </cell>
        </row>
        <row r="577">
          <cell r="C577" t="str">
            <v>061.51</v>
          </cell>
          <cell r="E577" t="str">
            <v>072.4</v>
          </cell>
          <cell r="F577" t="str">
            <v>26490 Jute and other textile bast fibers, n.e.s. processed but not spun; tow and waste of these fibers (including yarn waste and garnetted stock)</v>
          </cell>
        </row>
        <row r="578">
          <cell r="C578" t="str">
            <v>061.59</v>
          </cell>
          <cell r="E578" t="str">
            <v>072.2</v>
          </cell>
          <cell r="F578" t="str">
            <v>26511 Flax, raw or retted</v>
          </cell>
        </row>
        <row r="579">
          <cell r="C579" t="str">
            <v>062.21</v>
          </cell>
          <cell r="E579" t="str">
            <v>073.1</v>
          </cell>
          <cell r="F579" t="str">
            <v>26589 Vegetable textile fibers n.e.s., processed but not spun; tow, noils and waste of these fibers (including yarn waste and garnetted stock)</v>
          </cell>
        </row>
        <row r="580">
          <cell r="C580" t="str">
            <v>062.29</v>
          </cell>
          <cell r="E580" t="str">
            <v>073.2</v>
          </cell>
          <cell r="F580" t="str">
            <v>26651 Synthetic staple fibers of nylon or other polyamides, not carded, combed or otherwise processed for spinning</v>
          </cell>
        </row>
        <row r="581">
          <cell r="C581" t="str">
            <v>072.1</v>
          </cell>
          <cell r="E581" t="str">
            <v>073.3</v>
          </cell>
          <cell r="F581" t="str">
            <v>26672 Synthetic staple fibers of polyesters, carded, combed or otherwise processed for spinning</v>
          </cell>
        </row>
        <row r="582">
          <cell r="C582" t="str">
            <v>072.5</v>
          </cell>
          <cell r="E582" t="str">
            <v>073.3</v>
          </cell>
          <cell r="F582" t="str">
            <v>26713 Artificial staple fibers, carded, combed or otherwise processed for spinning</v>
          </cell>
        </row>
        <row r="583">
          <cell r="C583" t="str">
            <v>072.31</v>
          </cell>
          <cell r="E583" t="str">
            <v>073.9</v>
          </cell>
          <cell r="F583" t="str">
            <v>26679 Synthetic staple fibers, n.e.s., carded, combed or otherwise processed for spinning</v>
          </cell>
        </row>
        <row r="584">
          <cell r="C584" t="str">
            <v>072.32</v>
          </cell>
          <cell r="E584" t="str">
            <v>098.93</v>
          </cell>
          <cell r="F584" t="str">
            <v>26711 Artificial staple fibers, not carded, combed or otherwise processed for spinning</v>
          </cell>
        </row>
        <row r="585">
          <cell r="C585" t="str">
            <v>072.4</v>
          </cell>
          <cell r="E585" t="str">
            <v>048.5</v>
          </cell>
          <cell r="F585" t="str">
            <v>26712 Artificial filament tow</v>
          </cell>
        </row>
        <row r="586">
          <cell r="C586" t="str">
            <v>072.2</v>
          </cell>
          <cell r="E586" t="str">
            <v>098.94</v>
          </cell>
          <cell r="F586" t="str">
            <v>26673 Synthetic staple fiber of acrylic or modacrylic, carded, combed or otherwise processed for spinning</v>
          </cell>
        </row>
        <row r="587">
          <cell r="C587" t="str">
            <v>073.1</v>
          </cell>
          <cell r="E587" t="str">
            <v>048.3</v>
          </cell>
          <cell r="F587" t="str">
            <v>26721 Waste (including noils, yarn waste and garnetted stock), of synthetic fibers</v>
          </cell>
        </row>
        <row r="588">
          <cell r="C588" t="str">
            <v>073.2</v>
          </cell>
          <cell r="E588" t="str">
            <v>048.3</v>
          </cell>
          <cell r="F588" t="str">
            <v>26722 Waste (including noils, yarn waste and garnetted stock), of artificiail fibers</v>
          </cell>
        </row>
        <row r="589">
          <cell r="C589" t="str">
            <v>073.3</v>
          </cell>
          <cell r="E589" t="str">
            <v>098.91</v>
          </cell>
          <cell r="F589" t="str">
            <v>26811 Shorn wool, greasy (including fleece-washed wool), not carded or combed</v>
          </cell>
        </row>
        <row r="590">
          <cell r="C590" t="str">
            <v>073.3</v>
          </cell>
          <cell r="E590" t="str">
            <v>098.91</v>
          </cell>
          <cell r="F590" t="str">
            <v>26819 Wool, greasy, other than shorn wool (including fleece-washed wool), not carded or combed</v>
          </cell>
        </row>
        <row r="591">
          <cell r="C591" t="str">
            <v>073.9</v>
          </cell>
          <cell r="E591" t="str">
            <v>098.91</v>
          </cell>
          <cell r="F591" t="str">
            <v>26821 Wool, degreased, not carbonized, not carded or combed</v>
          </cell>
        </row>
        <row r="592">
          <cell r="C592" t="str">
            <v>098.93</v>
          </cell>
          <cell r="E592" t="str">
            <v>056.45</v>
          </cell>
          <cell r="F592" t="str">
            <v>28510 Aluminum ores and concentrates</v>
          </cell>
        </row>
        <row r="593">
          <cell r="C593" t="str">
            <v>048.5</v>
          </cell>
          <cell r="E593" t="str">
            <v>048.11</v>
          </cell>
          <cell r="F593" t="str">
            <v>07220 Cocoa powder not containing added sugar or other sweetening matter</v>
          </cell>
        </row>
        <row r="594">
          <cell r="C594" t="str">
            <v>098.94</v>
          </cell>
          <cell r="E594" t="str">
            <v>048.11</v>
          </cell>
          <cell r="F594" t="str">
            <v>28520 Alumina (aluminum oxide)</v>
          </cell>
        </row>
        <row r="595">
          <cell r="C595" t="str">
            <v>048.3</v>
          </cell>
          <cell r="E595" t="str">
            <v>048.12</v>
          </cell>
          <cell r="F595" t="str">
            <v>07111 Coffee, not roasted, not decaffeinated</v>
          </cell>
        </row>
        <row r="596">
          <cell r="C596" t="str">
            <v>048.3</v>
          </cell>
          <cell r="E596" t="str">
            <v>048.12</v>
          </cell>
          <cell r="F596" t="str">
            <v>07112 Coffee, not roasted, decaffeinated</v>
          </cell>
        </row>
        <row r="597">
          <cell r="C597" t="str">
            <v>098.91</v>
          </cell>
          <cell r="E597" t="str">
            <v>048.41</v>
          </cell>
          <cell r="F597" t="str">
            <v>28322 Cement copper (precipitated copper)</v>
          </cell>
        </row>
        <row r="598">
          <cell r="C598" t="str">
            <v>098.91</v>
          </cell>
          <cell r="E598" t="str">
            <v>048.42</v>
          </cell>
          <cell r="F598" t="str">
            <v>28410 Nickel ores and concentrates</v>
          </cell>
        </row>
        <row r="599">
          <cell r="C599" t="str">
            <v>098.91</v>
          </cell>
          <cell r="E599" t="str">
            <v>048.42</v>
          </cell>
          <cell r="F599" t="str">
            <v>28421 Nickel mattes</v>
          </cell>
        </row>
        <row r="600">
          <cell r="C600" t="str">
            <v>056.45</v>
          </cell>
          <cell r="E600" t="str">
            <v>048.42</v>
          </cell>
          <cell r="F600" t="str">
            <v>11102 Waters (including mineral and aerated waters) containing added sugar or other sweetening matter or flavored, and other nonalcoholic beverages, n.e.s.</v>
          </cell>
        </row>
        <row r="601">
          <cell r="C601" t="str">
            <v>048.11</v>
          </cell>
          <cell r="E601" t="str">
            <v>048.41</v>
          </cell>
          <cell r="F601" t="str">
            <v>06159 Beet sugar molasses and other molasses (e.g. corn molasses) resulting from the extraction or refining of sugar</v>
          </cell>
        </row>
        <row r="602">
          <cell r="C602" t="str">
            <v>048.11</v>
          </cell>
          <cell r="E602" t="str">
            <v>048.49</v>
          </cell>
          <cell r="F602" t="str">
            <v>06160 Natural honey</v>
          </cell>
        </row>
        <row r="603">
          <cell r="C603" t="str">
            <v>048.12</v>
          </cell>
          <cell r="E603" t="str">
            <v>056.71</v>
          </cell>
          <cell r="F603" t="str">
            <v>06191 Lactose and lactose syrup</v>
          </cell>
        </row>
        <row r="604">
          <cell r="C604" t="str">
            <v>048.12</v>
          </cell>
          <cell r="E604" t="str">
            <v>056.71</v>
          </cell>
          <cell r="F604" t="str">
            <v>06192 Maple sugar and maple syrup</v>
          </cell>
        </row>
        <row r="605">
          <cell r="C605" t="str">
            <v>048.41</v>
          </cell>
          <cell r="E605" t="str">
            <v>056.72</v>
          </cell>
          <cell r="F605" t="str">
            <v>07113 Coffee husks and skins</v>
          </cell>
        </row>
        <row r="606">
          <cell r="C606" t="str">
            <v>048.42</v>
          </cell>
          <cell r="E606" t="str">
            <v>056.73</v>
          </cell>
          <cell r="F606" t="str">
            <v>07131 Extracts, essences and concentrates of coffee and preparations with a basis of these products or with a basis of coffee</v>
          </cell>
        </row>
        <row r="607">
          <cell r="C607" t="str">
            <v>048.42</v>
          </cell>
          <cell r="E607" t="str">
            <v>056.74</v>
          </cell>
          <cell r="F607" t="str">
            <v>07132 Coffee substitutes containing coffee in any proportion; coffee husks and skins</v>
          </cell>
        </row>
        <row r="608">
          <cell r="C608" t="str">
            <v>048.42</v>
          </cell>
          <cell r="E608" t="str">
            <v>056.74</v>
          </cell>
          <cell r="F608" t="str">
            <v>07133 Roasted chicory and other roasted coffee substitutes (not containing coffee) and extracts, essences and concentrates thereof</v>
          </cell>
        </row>
        <row r="609">
          <cell r="C609" t="str">
            <v>048.41</v>
          </cell>
          <cell r="E609" t="str">
            <v>056.74</v>
          </cell>
          <cell r="F609" t="str">
            <v>07120 Coffee, roasted</v>
          </cell>
        </row>
        <row r="610">
          <cell r="C610" t="str">
            <v>048.49</v>
          </cell>
          <cell r="E610" t="str">
            <v>056.61</v>
          </cell>
          <cell r="F610" t="str">
            <v>07210 Cocoa beans, whole or broken, raw or roasted</v>
          </cell>
        </row>
        <row r="611">
          <cell r="C611" t="str">
            <v>056.71</v>
          </cell>
          <cell r="E611" t="str">
            <v>056.69</v>
          </cell>
          <cell r="F611" t="str">
            <v>11230 Beer made from malt (including ale, stout and porter)</v>
          </cell>
        </row>
        <row r="612">
          <cell r="C612" t="str">
            <v>056.71</v>
          </cell>
          <cell r="E612" t="str">
            <v>098.12</v>
          </cell>
          <cell r="F612" t="str">
            <v>11241 Whiskey</v>
          </cell>
        </row>
        <row r="613">
          <cell r="C613" t="str">
            <v>056.72</v>
          </cell>
          <cell r="E613" t="str">
            <v>056.76</v>
          </cell>
          <cell r="F613" t="str">
            <v>11242 Spirits obtained by distilling grape wine or grape marc</v>
          </cell>
        </row>
        <row r="614">
          <cell r="C614" t="str">
            <v>056.73</v>
          </cell>
          <cell r="E614" t="str">
            <v>056.79</v>
          </cell>
          <cell r="F614" t="str">
            <v>11243 Compound alcoholic preparations of a kind used for the manufacture of beverages</v>
          </cell>
        </row>
        <row r="615">
          <cell r="C615" t="str">
            <v>056.74</v>
          </cell>
          <cell r="E615" t="str">
            <v>056.79</v>
          </cell>
          <cell r="F615" t="str">
            <v>11244 Rum and tafia</v>
          </cell>
        </row>
        <row r="616">
          <cell r="C616" t="str">
            <v>056.74</v>
          </cell>
          <cell r="E616" t="str">
            <v>056.79</v>
          </cell>
          <cell r="F616" t="str">
            <v>11245 Gin and geneva</v>
          </cell>
        </row>
        <row r="617">
          <cell r="C617" t="str">
            <v>056.74</v>
          </cell>
          <cell r="E617" t="str">
            <v>056.79</v>
          </cell>
          <cell r="F617" t="str">
            <v>11249 Spirits and distilled alcoholic beverages, n.e.s.</v>
          </cell>
        </row>
        <row r="618">
          <cell r="C618" t="str">
            <v>056.61</v>
          </cell>
          <cell r="E618" t="str">
            <v>056.79</v>
          </cell>
          <cell r="F618" t="str">
            <v>11217 Wine of fresh grapes (other than sparkling wine); grape must with fermentation arrested by the addition of alcohol</v>
          </cell>
        </row>
        <row r="619">
          <cell r="C619" t="str">
            <v>056.69</v>
          </cell>
          <cell r="E619" t="str">
            <v>056.77</v>
          </cell>
          <cell r="F619" t="str">
            <v>11220 Fermented beverages, n.e.s. (including cider, perry and mead)</v>
          </cell>
        </row>
        <row r="620">
          <cell r="C620" t="str">
            <v>098.12</v>
          </cell>
          <cell r="E620" t="str">
            <v>056.79</v>
          </cell>
          <cell r="F620" t="str">
            <v>28140 Roasted iron pyrites (pyrites cinders), whether or not agglomerated</v>
          </cell>
        </row>
        <row r="621">
          <cell r="C621" t="str">
            <v>056.76</v>
          </cell>
          <cell r="E621" t="str">
            <v>056.79</v>
          </cell>
          <cell r="F621" t="str">
            <v>12110 Tobacco, not stemmed/stripped</v>
          </cell>
        </row>
        <row r="622">
          <cell r="C622" t="str">
            <v>056.79</v>
          </cell>
          <cell r="E622" t="str">
            <v>062.1</v>
          </cell>
          <cell r="F622" t="str">
            <v>12130 Tobacco refuse</v>
          </cell>
        </row>
        <row r="623">
          <cell r="C623" t="str">
            <v>056.79</v>
          </cell>
          <cell r="E623" t="str">
            <v>098.13</v>
          </cell>
          <cell r="F623" t="str">
            <v>12210 Cigars, cheroots and cigarillos, containing tobacco</v>
          </cell>
        </row>
        <row r="624">
          <cell r="C624" t="str">
            <v>056.79</v>
          </cell>
          <cell r="E624" t="str">
            <v>058.1</v>
          </cell>
          <cell r="F624" t="str">
            <v>12220 Cigarettes containing tobacco</v>
          </cell>
        </row>
        <row r="625">
          <cell r="C625" t="str">
            <v>056.79</v>
          </cell>
          <cell r="E625" t="str">
            <v>058.1</v>
          </cell>
          <cell r="F625" t="str">
            <v>12231 Cigars, cheroots, cigarillos and cigarettes, of tobacco substitutes</v>
          </cell>
        </row>
        <row r="626">
          <cell r="C626" t="str">
            <v>056.79</v>
          </cell>
          <cell r="E626" t="str">
            <v>058.92</v>
          </cell>
          <cell r="F626" t="str">
            <v>12232 Smoking tobacco, whether or not containing tobacco substitutes</v>
          </cell>
        </row>
        <row r="627">
          <cell r="C627" t="str">
            <v>056.77</v>
          </cell>
          <cell r="E627" t="str">
            <v>058.92</v>
          </cell>
          <cell r="F627" t="str">
            <v>12120 Tobacco, wholly or partly stemmed/stripped</v>
          </cell>
        </row>
        <row r="628">
          <cell r="C628" t="str">
            <v>056.79</v>
          </cell>
          <cell r="E628" t="str">
            <v>058.93</v>
          </cell>
          <cell r="F628" t="str">
            <v>12239 Manufactured tobacco, extracts and essence, n.e.s.</v>
          </cell>
        </row>
        <row r="629">
          <cell r="C629" t="str">
            <v>062.1</v>
          </cell>
          <cell r="E629" t="str">
            <v>058.94</v>
          </cell>
          <cell r="F629" t="str">
            <v>26579 Coconut fibers (coir), processed but not spun; tow, noils and waste of the se fibers (including yarn waste and garnetted stock)</v>
          </cell>
        </row>
        <row r="630">
          <cell r="C630" t="str">
            <v>098.13</v>
          </cell>
          <cell r="E630" t="str">
            <v>058.96</v>
          </cell>
          <cell r="F630" t="str">
            <v>28150 Iron ore and concentrates, not agglomerated</v>
          </cell>
        </row>
        <row r="631">
          <cell r="C631" t="str">
            <v>058.1</v>
          </cell>
          <cell r="E631" t="str">
            <v>058.95</v>
          </cell>
          <cell r="F631" t="str">
            <v>24501 Fuel wood, in logs, in billets, in twigs, in faggots or in similar forms (excluding wood waste)</v>
          </cell>
        </row>
        <row r="632">
          <cell r="C632" t="str">
            <v>058.1</v>
          </cell>
          <cell r="E632" t="str">
            <v>058.95</v>
          </cell>
          <cell r="F632" t="str">
            <v>24502 Wood charcoal (including shell or nut charcoal), whether or not agglomerat ed</v>
          </cell>
        </row>
        <row r="633">
          <cell r="C633" t="str">
            <v>058.92</v>
          </cell>
          <cell r="E633" t="str">
            <v>058.95</v>
          </cell>
          <cell r="F633" t="str">
            <v>24752 Nonconiferous wood, n.e.s., in the rough or roughly squared, but not treated with paint, stains or preservatives</v>
          </cell>
        </row>
        <row r="634">
          <cell r="C634" t="str">
            <v>058.92</v>
          </cell>
          <cell r="E634" t="str">
            <v>058.96</v>
          </cell>
          <cell r="F634" t="str">
            <v>24811 Railway or tramway sleepers (cross-ties) of wood, not impregnated</v>
          </cell>
        </row>
        <row r="635">
          <cell r="C635" t="str">
            <v>058.93</v>
          </cell>
          <cell r="E635" t="str">
            <v>058.96</v>
          </cell>
          <cell r="F635" t="str">
            <v>24819 Railway or tramway sleepers (cross-ties) of wood, n.e.s.</v>
          </cell>
        </row>
        <row r="636">
          <cell r="C636" t="str">
            <v>058.94</v>
          </cell>
          <cell r="E636" t="str">
            <v>058.97</v>
          </cell>
          <cell r="F636" t="str">
            <v>24820 Wood of coniferous species, sawn or chipped lengthwise, sliced or peeled, whether or not planed, sanded or finger-jointed, over 6 mm thick</v>
          </cell>
        </row>
        <row r="637">
          <cell r="C637" t="str">
            <v>058.96</v>
          </cell>
          <cell r="E637" t="str">
            <v>058.96</v>
          </cell>
          <cell r="F637" t="str">
            <v>25111 Waste and scrap of unbleached kraft paper or paperboard or of corrugated paper of paperboard</v>
          </cell>
        </row>
        <row r="638">
          <cell r="C638" t="str">
            <v>058.95</v>
          </cell>
          <cell r="E638" t="str">
            <v>059.1</v>
          </cell>
          <cell r="F638" t="str">
            <v>24830 Coniferous wood (including strips etc. for parquet flooring, unassembled), continuously shaped (grooved, etc.) along any of its edges or faces</v>
          </cell>
        </row>
        <row r="639">
          <cell r="C639" t="str">
            <v>058.95</v>
          </cell>
          <cell r="E639" t="str">
            <v>059.1</v>
          </cell>
          <cell r="F639" t="str">
            <v>24840 Wood of nonconiferous species, sawn or chipped lengthwise, sliced or peele d, whether or not planed, sanded or finger-jointed, over 6 mm thick</v>
          </cell>
        </row>
        <row r="640">
          <cell r="C640" t="str">
            <v>058.95</v>
          </cell>
          <cell r="E640" t="str">
            <v>059.1</v>
          </cell>
          <cell r="F640" t="str">
            <v>24850 Nonconiferous wood (including strips etc. for parquet flooring, unassembled) continously shaped (grooved, etc.) along any of its edges or faces</v>
          </cell>
        </row>
        <row r="641">
          <cell r="C641" t="str">
            <v>058.96</v>
          </cell>
          <cell r="E641" t="str">
            <v>059.2</v>
          </cell>
          <cell r="F641" t="str">
            <v>25112 Waste and scrap of other paper of paperboard made mainly of bleached chemical pulp, not colored in the mass</v>
          </cell>
        </row>
        <row r="642">
          <cell r="C642" t="str">
            <v>058.96</v>
          </cell>
          <cell r="E642" t="str">
            <v>059.2</v>
          </cell>
          <cell r="F642" t="str">
            <v>25113 Waste and scrap of paper of paperboard made mainly of mechanical pulp (e.g., newspapers, journals and similar printed matter)</v>
          </cell>
        </row>
        <row r="643">
          <cell r="C643" t="str">
            <v>058.97</v>
          </cell>
          <cell r="E643" t="str">
            <v>059.3</v>
          </cell>
          <cell r="F643" t="str">
            <v>25120 Mechanical wood pulp</v>
          </cell>
        </row>
        <row r="644">
          <cell r="C644" t="str">
            <v>058.96</v>
          </cell>
          <cell r="E644" t="str">
            <v>059.3</v>
          </cell>
          <cell r="F644" t="str">
            <v>25119 Waste and scrap of paper and paperboard, n.e.s. (including unsorted waste and scrap)</v>
          </cell>
        </row>
        <row r="645">
          <cell r="C645" t="str">
            <v>059.1</v>
          </cell>
          <cell r="E645" t="str">
            <v>059.91</v>
          </cell>
          <cell r="F645" t="str">
            <v>25130 Chemical wood pulp, dissolving grades</v>
          </cell>
        </row>
        <row r="646">
          <cell r="C646" t="str">
            <v>059.1</v>
          </cell>
          <cell r="E646" t="str">
            <v>059.91</v>
          </cell>
          <cell r="F646" t="str">
            <v>25141 Chemical wood pulp, coniferous, soda or sulfate, other than dissolving grades, unbleached</v>
          </cell>
        </row>
        <row r="647">
          <cell r="C647" t="str">
            <v>059.1</v>
          </cell>
          <cell r="E647" t="str">
            <v>059.92</v>
          </cell>
          <cell r="F647" t="str">
            <v>25142 Chemical wood pulp, nonconiferous, soda or sulfate, other than dissolving grades, unbleached</v>
          </cell>
        </row>
        <row r="648">
          <cell r="C648" t="str">
            <v>059.2</v>
          </cell>
          <cell r="E648" t="str">
            <v>059.93</v>
          </cell>
          <cell r="F648" t="str">
            <v>25151 Chemical wood pulp, coniferous, soda or sulfate, semibleached or bleached (other than dissolving grades)</v>
          </cell>
        </row>
        <row r="649">
          <cell r="C649" t="str">
            <v>059.2</v>
          </cell>
          <cell r="E649" t="str">
            <v>059.93</v>
          </cell>
          <cell r="F649" t="str">
            <v>25152 Chemical wood pulp, nonconiferous, soda or sulfate, semibleached or bleached (other than dissolving grades)</v>
          </cell>
        </row>
        <row r="650">
          <cell r="C650" t="str">
            <v>059.3</v>
          </cell>
          <cell r="E650" t="str">
            <v>059.94</v>
          </cell>
          <cell r="F650" t="str">
            <v>25161 Chemical wood pulp, sulfite (other than dissolving grades), unbleached</v>
          </cell>
        </row>
        <row r="651">
          <cell r="C651" t="str">
            <v>059.3</v>
          </cell>
          <cell r="E651" t="str">
            <v>059.94</v>
          </cell>
          <cell r="F651" t="str">
            <v>25162 Chemical wood pulp, sulfite (other than dissolving grades), semibleached or bleached</v>
          </cell>
        </row>
        <row r="652">
          <cell r="C652" t="str">
            <v>059.91</v>
          </cell>
          <cell r="E652" t="str">
            <v>059.95</v>
          </cell>
          <cell r="F652" t="str">
            <v>25191 Semichemical wood pulp</v>
          </cell>
        </row>
        <row r="653">
          <cell r="C653" t="str">
            <v>059.91</v>
          </cell>
          <cell r="E653" t="str">
            <v>059.96</v>
          </cell>
          <cell r="F653" t="str">
            <v>25192 Pulps of fibrous cellulosic material, other than semichemical wood pulp</v>
          </cell>
        </row>
        <row r="654">
          <cell r="C654" t="str">
            <v>059.92</v>
          </cell>
          <cell r="E654" t="str">
            <v>071.31</v>
          </cell>
          <cell r="F654" t="str">
            <v>26130 Raw silk (not thrown)</v>
          </cell>
        </row>
        <row r="655">
          <cell r="C655" t="str">
            <v>059.93</v>
          </cell>
          <cell r="E655" t="str">
            <v>071.31</v>
          </cell>
          <cell r="F655" t="str">
            <v>26141 Silkworm cocoons suitable for reeling</v>
          </cell>
        </row>
        <row r="656">
          <cell r="C656" t="str">
            <v>059.93</v>
          </cell>
          <cell r="E656" t="str">
            <v>074.32</v>
          </cell>
          <cell r="F656" t="str">
            <v>26142 Silk waste (including cocoons unsuitable for reeling, yarn waste and garnetted stock) not carded or combed</v>
          </cell>
        </row>
        <row r="657">
          <cell r="C657" t="str">
            <v>059.94</v>
          </cell>
          <cell r="E657" t="str">
            <v>071.33</v>
          </cell>
          <cell r="F657" t="str">
            <v>26149 Silk waste, n.e.s.</v>
          </cell>
        </row>
        <row r="658">
          <cell r="C658" t="str">
            <v>059.94</v>
          </cell>
          <cell r="E658" t="str">
            <v>098.6</v>
          </cell>
          <cell r="F658" t="str">
            <v>26310 Cotton (other than linters), not carded or combed</v>
          </cell>
        </row>
        <row r="659">
          <cell r="C659" t="str">
            <v>059.95</v>
          </cell>
          <cell r="E659" t="str">
            <v>098.6</v>
          </cell>
          <cell r="F659" t="str">
            <v>26320 Cotton linters</v>
          </cell>
        </row>
        <row r="660">
          <cell r="C660" t="str">
            <v>059.96</v>
          </cell>
          <cell r="E660" t="str">
            <v>098.6</v>
          </cell>
          <cell r="F660" t="str">
            <v>26331 Cotton yarn waste (including cotton thread waste)</v>
          </cell>
        </row>
        <row r="661">
          <cell r="C661" t="str">
            <v>071.31</v>
          </cell>
          <cell r="E661" t="str">
            <v>098.41</v>
          </cell>
          <cell r="F661" t="str">
            <v>26662 Synthetic filament tow of polyesters</v>
          </cell>
        </row>
        <row r="662">
          <cell r="C662" t="str">
            <v>071.31</v>
          </cell>
          <cell r="E662" t="str">
            <v>098.42</v>
          </cell>
          <cell r="F662" t="str">
            <v>26663 Synthetic filament tow of acrylic or modacrylic</v>
          </cell>
        </row>
        <row r="663">
          <cell r="C663" t="str">
            <v>074.32</v>
          </cell>
          <cell r="E663" t="str">
            <v>098.43</v>
          </cell>
          <cell r="F663" t="str">
            <v>26863 Noils of wool or of fine animal hair, not garnetted</v>
          </cell>
        </row>
        <row r="664">
          <cell r="C664" t="str">
            <v>071.33</v>
          </cell>
          <cell r="E664" t="str">
            <v>098.49</v>
          </cell>
          <cell r="F664" t="str">
            <v>26671 Synthetic staple fibers of nylon or other polyamides, carded, combed or otherwise processed for spinning</v>
          </cell>
        </row>
        <row r="665">
          <cell r="C665" t="str">
            <v>098.6</v>
          </cell>
          <cell r="E665" t="str">
            <v>098.5</v>
          </cell>
          <cell r="F665" t="str">
            <v>28239 Ferrous waste and scrap, n.e.s.</v>
          </cell>
        </row>
        <row r="666">
          <cell r="C666" t="str">
            <v>098.6</v>
          </cell>
          <cell r="E666" t="str">
            <v>098.14</v>
          </cell>
          <cell r="F666" t="str">
            <v>28310 Copper ores and concentrates</v>
          </cell>
        </row>
        <row r="667">
          <cell r="C667" t="str">
            <v>098.6</v>
          </cell>
          <cell r="E667" t="str">
            <v>022.33</v>
          </cell>
          <cell r="F667" t="str">
            <v>28321 Copper mattes</v>
          </cell>
        </row>
        <row r="668">
          <cell r="C668" t="str">
            <v>098.41</v>
          </cell>
          <cell r="E668" t="str">
            <v>098.99</v>
          </cell>
          <cell r="F668" t="str">
            <v>28210 Waste and scrap of cast iron</v>
          </cell>
        </row>
        <row r="669">
          <cell r="C669" t="str">
            <v>098.42</v>
          </cell>
          <cell r="E669" t="str">
            <v>098.99</v>
          </cell>
          <cell r="F669" t="str">
            <v>28221 Waste and scrap of stainless steel</v>
          </cell>
        </row>
        <row r="670">
          <cell r="C670" t="str">
            <v>098.43</v>
          </cell>
          <cell r="E670" t="str">
            <v>111.01</v>
          </cell>
          <cell r="F670" t="str">
            <v>28229 Waste and scrap of alloy steel other than stainless</v>
          </cell>
        </row>
        <row r="671">
          <cell r="C671" t="str">
            <v>098.49</v>
          </cell>
          <cell r="E671" t="str">
            <v>111.01</v>
          </cell>
          <cell r="F671" t="str">
            <v>28232 Ferrous metal turnings, shavings, chips, milling waste, trimmings and stampings, whether or not in bundles</v>
          </cell>
        </row>
        <row r="672">
          <cell r="C672" t="str">
            <v>098.5</v>
          </cell>
          <cell r="E672" t="str">
            <v>111.02</v>
          </cell>
          <cell r="F672" t="str">
            <v>28233 Remelting ingots of iron or steel</v>
          </cell>
        </row>
        <row r="673">
          <cell r="C673" t="str">
            <v>098.14</v>
          </cell>
          <cell r="E673" t="str">
            <v>111.02</v>
          </cell>
          <cell r="F673" t="str">
            <v>28160 Iron ore agglomerates (sinters, pellets, briquettes, etc.)</v>
          </cell>
        </row>
        <row r="674">
          <cell r="C674" t="str">
            <v>022.33</v>
          </cell>
          <cell r="E674" t="str">
            <v>112.3</v>
          </cell>
          <cell r="F674" t="str">
            <v>03620 Crustaceans, other than frozen</v>
          </cell>
        </row>
        <row r="675">
          <cell r="C675" t="str">
            <v>098.99</v>
          </cell>
          <cell r="E675" t="str">
            <v>112.15</v>
          </cell>
          <cell r="F675" t="str">
            <v>28610 Uranium ores and concentrates</v>
          </cell>
        </row>
        <row r="676">
          <cell r="C676" t="str">
            <v>098.99</v>
          </cell>
          <cell r="E676" t="str">
            <v>112.17</v>
          </cell>
          <cell r="F676" t="str">
            <v>28620 Thorium ores and concentrates</v>
          </cell>
        </row>
        <row r="677">
          <cell r="C677" t="str">
            <v>111.01</v>
          </cell>
          <cell r="E677" t="str">
            <v>112.17</v>
          </cell>
          <cell r="F677" t="str">
            <v>28740 Lead ores and concentrates</v>
          </cell>
        </row>
        <row r="678">
          <cell r="C678" t="str">
            <v>111.01</v>
          </cell>
          <cell r="E678" t="str">
            <v>112.11</v>
          </cell>
          <cell r="F678" t="str">
            <v>28750 Zinc ores and concentrates</v>
          </cell>
        </row>
        <row r="679">
          <cell r="C679" t="str">
            <v>111.01</v>
          </cell>
          <cell r="E679" t="str">
            <v>112.13</v>
          </cell>
          <cell r="F679" t="str">
            <v>28760 Tin ores and concentrates</v>
          </cell>
        </row>
        <row r="680">
          <cell r="C680" t="str">
            <v>111.02</v>
          </cell>
          <cell r="E680" t="str">
            <v>112.13</v>
          </cell>
          <cell r="F680" t="str">
            <v>28770 Manganese ores and concentrates (including manganiferous iron ores and concentrates with a manganese content of 20% or more calculated on dry weight)</v>
          </cell>
        </row>
        <row r="681">
          <cell r="C681" t="str">
            <v>111.02</v>
          </cell>
          <cell r="E681" t="str">
            <v>112.2</v>
          </cell>
          <cell r="F681" t="str">
            <v>28781 Molybdenum ores and concentrates, roasted</v>
          </cell>
        </row>
        <row r="682">
          <cell r="C682" t="str">
            <v>112.3</v>
          </cell>
          <cell r="E682" t="str">
            <v>512.15</v>
          </cell>
          <cell r="F682" t="str">
            <v>28799 Base metal ores and concentrates, n.e.s.</v>
          </cell>
        </row>
        <row r="683">
          <cell r="C683" t="str">
            <v>112.15</v>
          </cell>
          <cell r="E683" t="str">
            <v>512.16</v>
          </cell>
          <cell r="F683" t="str">
            <v>28785 Niobium, tantalum or vanadium ores and concentrates</v>
          </cell>
        </row>
        <row r="684">
          <cell r="C684" t="str">
            <v>112.17</v>
          </cell>
          <cell r="E684" t="str">
            <v>112.42</v>
          </cell>
          <cell r="F684" t="str">
            <v>28791 Chromium ores and concentrates</v>
          </cell>
        </row>
        <row r="685">
          <cell r="C685" t="str">
            <v>112.17</v>
          </cell>
          <cell r="E685" t="str">
            <v>112.41</v>
          </cell>
          <cell r="F685" t="str">
            <v>28792 Tungstun (or wolfram) ores and concentrates</v>
          </cell>
        </row>
        <row r="686">
          <cell r="C686" t="str">
            <v>112.11</v>
          </cell>
          <cell r="E686" t="str">
            <v>112.44</v>
          </cell>
          <cell r="F686" t="str">
            <v>28782 Molybdenum ores and concentrates, other than roasted</v>
          </cell>
        </row>
        <row r="687">
          <cell r="C687" t="str">
            <v>112.13</v>
          </cell>
          <cell r="E687" t="str">
            <v>112.45</v>
          </cell>
          <cell r="F687" t="str">
            <v>28783 Titanium ores and concentrates</v>
          </cell>
        </row>
        <row r="688">
          <cell r="C688" t="str">
            <v>112.13</v>
          </cell>
          <cell r="E688" t="str">
            <v>112.49</v>
          </cell>
          <cell r="F688" t="str">
            <v>28784 Zirconium ores and concentrates</v>
          </cell>
        </row>
        <row r="689">
          <cell r="C689" t="str">
            <v>112.2</v>
          </cell>
          <cell r="E689" t="str">
            <v>112.49</v>
          </cell>
          <cell r="F689" t="str">
            <v>28793 Cobalt ores and concentrates</v>
          </cell>
        </row>
        <row r="690">
          <cell r="C690" t="str">
            <v>512.15</v>
          </cell>
          <cell r="E690" t="str">
            <v>112.49</v>
          </cell>
          <cell r="F690" t="str">
            <v>58150 Tubes, pipes and hoses, n.e.s. of plastics, not reinforced or otherwise combined with other materials, with fittings</v>
          </cell>
        </row>
        <row r="691">
          <cell r="C691" t="str">
            <v>512.16</v>
          </cell>
          <cell r="E691" t="str">
            <v>098.44</v>
          </cell>
          <cell r="F691" t="str">
            <v>58160 Tubes, pipes and hoses of plastics, n.e.s.</v>
          </cell>
        </row>
        <row r="692">
          <cell r="C692" t="str">
            <v>112.42</v>
          </cell>
          <cell r="E692" t="str">
            <v>081.41</v>
          </cell>
          <cell r="F692" t="str">
            <v>28821 Copper waste and scrap</v>
          </cell>
        </row>
        <row r="693">
          <cell r="C693" t="str">
            <v>112.41</v>
          </cell>
          <cell r="E693" t="str">
            <v>081.42</v>
          </cell>
          <cell r="F693" t="str">
            <v>28810 Ash and residues (other than from manufacture of iron or steel) containing metals and metallic compounds,n.e.s.</v>
          </cell>
        </row>
        <row r="694">
          <cell r="C694" t="str">
            <v>112.44</v>
          </cell>
          <cell r="E694" t="str">
            <v>081.24</v>
          </cell>
          <cell r="F694" t="str">
            <v>28822 Nickel waste and scrap</v>
          </cell>
        </row>
        <row r="695">
          <cell r="C695" t="str">
            <v>112.45</v>
          </cell>
          <cell r="E695" t="str">
            <v>081.26</v>
          </cell>
          <cell r="F695" t="str">
            <v>28823 Aluminum waste and scrap</v>
          </cell>
        </row>
        <row r="696">
          <cell r="C696" t="str">
            <v>112.49</v>
          </cell>
          <cell r="E696" t="str">
            <v>081.29</v>
          </cell>
          <cell r="F696" t="str">
            <v>28824 Lead waste and scrap</v>
          </cell>
        </row>
        <row r="697">
          <cell r="C697" t="str">
            <v>112.49</v>
          </cell>
          <cell r="E697" t="str">
            <v>081.23</v>
          </cell>
          <cell r="F697" t="str">
            <v>28825 Zinc waste and scrap (other than dust)</v>
          </cell>
        </row>
        <row r="698">
          <cell r="C698" t="str">
            <v>112.49</v>
          </cell>
          <cell r="E698" t="str">
            <v>081.51</v>
          </cell>
          <cell r="F698" t="str">
            <v>28826 Tin waste and scrap</v>
          </cell>
        </row>
        <row r="699">
          <cell r="C699" t="str">
            <v>098.44</v>
          </cell>
          <cell r="E699" t="str">
            <v>081.52</v>
          </cell>
          <cell r="F699" t="str">
            <v>28231 Waste and scrap of tinned iron or steel</v>
          </cell>
        </row>
        <row r="700">
          <cell r="C700" t="str">
            <v>081.41</v>
          </cell>
          <cell r="E700" t="str">
            <v>081.53</v>
          </cell>
          <cell r="F700" t="str">
            <v>27862 Slag (other than granulated), dross, scalings and other waste from the manufacture of iron or steel</v>
          </cell>
        </row>
        <row r="701">
          <cell r="C701" t="str">
            <v>081.42</v>
          </cell>
          <cell r="E701" t="str">
            <v>081.31</v>
          </cell>
          <cell r="F701" t="str">
            <v>27869 Slag and ash, n.e.s., including seaweed ash (kelp)</v>
          </cell>
        </row>
        <row r="702">
          <cell r="C702" t="str">
            <v>081.24</v>
          </cell>
          <cell r="E702" t="str">
            <v>081.32</v>
          </cell>
          <cell r="F702" t="str">
            <v>27729 Pumice stone; emery; natural corundum, natural garnet and other natural abrasives, other than crude, whether or not heat-treated</v>
          </cell>
        </row>
        <row r="703">
          <cell r="C703" t="str">
            <v>081.25</v>
          </cell>
          <cell r="E703" t="str">
            <v>081.33</v>
          </cell>
          <cell r="F703" t="str">
            <v>27822 Graphite, natural</v>
          </cell>
        </row>
        <row r="704">
          <cell r="C704" t="str">
            <v>081.26</v>
          </cell>
          <cell r="E704" t="str">
            <v>081.34</v>
          </cell>
          <cell r="F704" t="str">
            <v>27823 Dolomite (calcined or not), including roughly trimmed or cut into blocks or slabs and agglomerated dolomite</v>
          </cell>
        </row>
        <row r="705">
          <cell r="C705" t="str">
            <v>081.29</v>
          </cell>
          <cell r="E705" t="str">
            <v>081.35</v>
          </cell>
          <cell r="F705" t="str">
            <v>27824 Natural magnesium carbonate (magnesite)</v>
          </cell>
        </row>
        <row r="706">
          <cell r="C706" t="str">
            <v>081.23</v>
          </cell>
          <cell r="E706" t="str">
            <v>081.36</v>
          </cell>
          <cell r="F706" t="str">
            <v>27722 Pumice stone; emery; natural corundum, natural garnet and other natural abrasives, crude or in irregular pieces, including crushed pumice (bimskies)</v>
          </cell>
        </row>
        <row r="707">
          <cell r="C707" t="str">
            <v>081.51</v>
          </cell>
          <cell r="E707" t="str">
            <v>081.36</v>
          </cell>
          <cell r="F707" t="str">
            <v>27891 Chalk (crude natural calcium carbonate)</v>
          </cell>
        </row>
        <row r="708">
          <cell r="C708" t="str">
            <v>081.52</v>
          </cell>
          <cell r="E708" t="str">
            <v>081.37</v>
          </cell>
          <cell r="F708" t="str">
            <v>27892 Natural barium sulfate (barytes); natural barium carbonate (witherite), whether or not calcined (excluding purified barium oxide)</v>
          </cell>
        </row>
        <row r="709">
          <cell r="C709" t="str">
            <v>081.53</v>
          </cell>
          <cell r="E709" t="str">
            <v>081.38</v>
          </cell>
          <cell r="F709" t="str">
            <v>27893 Steatite, natural, whether or not roughly trimmed or merely cut, by sawing or otherwise, into blocks or slabs of square or rectangular shape; talc</v>
          </cell>
        </row>
        <row r="710">
          <cell r="C710" t="str">
            <v>081.31</v>
          </cell>
          <cell r="E710" t="str">
            <v>081.39</v>
          </cell>
          <cell r="F710" t="str">
            <v>27825 Fused magnesia; dead-burned (sintered) magnesia; other magnesium oxide, whether or not pure</v>
          </cell>
        </row>
        <row r="711">
          <cell r="C711" t="str">
            <v>081.32</v>
          </cell>
          <cell r="E711" t="str">
            <v>081.94</v>
          </cell>
          <cell r="F711" t="str">
            <v>27826 Kaolin and other kaolinic clays, whether or not calcined</v>
          </cell>
        </row>
        <row r="712">
          <cell r="C712" t="str">
            <v>081.33</v>
          </cell>
          <cell r="E712" t="str">
            <v>081.19</v>
          </cell>
          <cell r="F712" t="str">
            <v>27827 Bentonite</v>
          </cell>
        </row>
        <row r="713">
          <cell r="C713" t="str">
            <v>081.34</v>
          </cell>
          <cell r="E713" t="str">
            <v>081.95</v>
          </cell>
          <cell r="F713" t="str">
            <v>27829 Crude clays, n.e.s., including andalusite, kyanite and sillimanite; mullite; chamotte and dinas earths</v>
          </cell>
        </row>
        <row r="714">
          <cell r="C714" t="str">
            <v>081.35</v>
          </cell>
          <cell r="E714" t="str">
            <v>081.99</v>
          </cell>
          <cell r="F714" t="str">
            <v>27830 Sodium chloride, pure, and common salt (including table salt and denatured salt), whether or not in aqueous solution; sea water</v>
          </cell>
        </row>
        <row r="715">
          <cell r="C715" t="str">
            <v>081.36</v>
          </cell>
          <cell r="E715" t="str">
            <v>121.1</v>
          </cell>
          <cell r="F715" t="str">
            <v>27840 Asbestos</v>
          </cell>
        </row>
        <row r="716">
          <cell r="C716" t="str">
            <v>081.36</v>
          </cell>
          <cell r="E716" t="str">
            <v>121.2</v>
          </cell>
          <cell r="F716" t="str">
            <v>27851 Quartz (other than natural sands); quartzite, whether or not roughly trimmed or merely cut, by sawing or otherwise, into square or rectangular shape</v>
          </cell>
        </row>
        <row r="717">
          <cell r="C717" t="str">
            <v>081.37</v>
          </cell>
          <cell r="E717" t="str">
            <v>121.3</v>
          </cell>
          <cell r="F717" t="str">
            <v>27852 Mica (including splittings); mica waste</v>
          </cell>
        </row>
        <row r="718">
          <cell r="C718" t="str">
            <v>081.38</v>
          </cell>
          <cell r="E718" t="str">
            <v>122.1</v>
          </cell>
          <cell r="F718" t="str">
            <v>27853 Felspar; leucite nepheline and nepheline syenite</v>
          </cell>
        </row>
        <row r="719">
          <cell r="C719" t="str">
            <v>081.39</v>
          </cell>
          <cell r="E719" t="str">
            <v>122.2</v>
          </cell>
          <cell r="F719" t="str">
            <v>27854 Fluorspar</v>
          </cell>
        </row>
        <row r="720">
          <cell r="C720" t="str">
            <v>081.39</v>
          </cell>
          <cell r="E720" t="str">
            <v>122.31</v>
          </cell>
          <cell r="F720" t="str">
            <v>27861 Granulated slag from the manufacture of iron and steel</v>
          </cell>
        </row>
        <row r="721">
          <cell r="C721" t="str">
            <v>081.94</v>
          </cell>
          <cell r="E721" t="str">
            <v>122.32</v>
          </cell>
          <cell r="F721" t="str">
            <v>27894 Natural borates and concentrates, except borates from natural brine; natural boric acid containing not over 85% h3b03 based on dry weight</v>
          </cell>
        </row>
        <row r="722">
          <cell r="C722" t="str">
            <v>081.19</v>
          </cell>
          <cell r="E722" t="str">
            <v>122.39</v>
          </cell>
          <cell r="F722" t="str">
            <v>27721 Dust and powder of natural or synthetic precious or semiprecious stones</v>
          </cell>
        </row>
        <row r="723">
          <cell r="C723" t="str">
            <v>081.95</v>
          </cell>
          <cell r="E723" t="str">
            <v>122.39</v>
          </cell>
          <cell r="F723" t="str">
            <v>27895 Siliceous fossil meals (kieselguhr, tripolite and diatomite) and similar siliceous earths, calcined or not, of a specific gravity of not over 1</v>
          </cell>
        </row>
        <row r="724">
          <cell r="C724" t="str">
            <v>081.99</v>
          </cell>
          <cell r="E724" t="str">
            <v>278.3</v>
          </cell>
          <cell r="F724" t="str">
            <v>27896 Bituminous shale and tar sands</v>
          </cell>
        </row>
        <row r="725">
          <cell r="C725" t="str">
            <v>121.1</v>
          </cell>
          <cell r="E725" t="str">
            <v>274.2</v>
          </cell>
          <cell r="F725" t="str">
            <v>28911 Silver ores and concentrates</v>
          </cell>
        </row>
        <row r="726">
          <cell r="C726" t="str">
            <v>121.2</v>
          </cell>
          <cell r="E726" t="str">
            <v>274.1</v>
          </cell>
          <cell r="F726" t="str">
            <v>28919 Ores and concentrates of precious metals except silver</v>
          </cell>
        </row>
        <row r="727">
          <cell r="C727" t="str">
            <v>121.3</v>
          </cell>
          <cell r="E727" t="str">
            <v>278.22</v>
          </cell>
          <cell r="F727" t="str">
            <v>28921 Waste and scrap of platinum, including metal clad with platinum, but excluding sweepings containing other precious metals</v>
          </cell>
        </row>
        <row r="728">
          <cell r="C728" t="str">
            <v>122.1</v>
          </cell>
          <cell r="E728" t="str">
            <v>278.22</v>
          </cell>
          <cell r="F728" t="str">
            <v>28929 Waste and scrap of precious metals n.e.s., or of metals clad with precious metal other than gold or platinum</v>
          </cell>
        </row>
        <row r="729">
          <cell r="C729" t="str">
            <v>122.2</v>
          </cell>
          <cell r="E729" t="str">
            <v>273.31</v>
          </cell>
          <cell r="F729" t="str">
            <v>29111 Bones and horn-cores, unworked, defatted, simply prepared, treated with acid or degelatinized; powder and wastes of these products</v>
          </cell>
        </row>
        <row r="730">
          <cell r="C730" t="str">
            <v>122.31</v>
          </cell>
          <cell r="E730" t="str">
            <v>273.39</v>
          </cell>
          <cell r="F730" t="str">
            <v>29115 Coral, shells and cuttle-bone, unworked or simply prepared but not cut to shape, powder and waste thereof</v>
          </cell>
        </row>
        <row r="731">
          <cell r="C731" t="str">
            <v>122.32</v>
          </cell>
          <cell r="E731" t="str">
            <v>278.51</v>
          </cell>
          <cell r="F731" t="str">
            <v>29116 Ivory, tortoise-shell, whalebone and whalebone hair, horns, antlers, hooves, nails, claws etc., unworked or simply prepared, powder and waste thereof</v>
          </cell>
        </row>
        <row r="732">
          <cell r="C732" t="str">
            <v>122.39</v>
          </cell>
          <cell r="E732" t="str">
            <v>278.51</v>
          </cell>
          <cell r="F732" t="str">
            <v>29191 Human hair, unworked, whether or not washed or scoured; waste of human hair</v>
          </cell>
        </row>
        <row r="733">
          <cell r="C733" t="str">
            <v>122.39</v>
          </cell>
          <cell r="E733" t="str">
            <v>278.26</v>
          </cell>
          <cell r="F733" t="str">
            <v>29192 Pig, hog or boar bristles and hair; badger and other brush making hair; waste of such bristles or hair</v>
          </cell>
        </row>
        <row r="734">
          <cell r="C734" t="str">
            <v>278.3</v>
          </cell>
          <cell r="E734" t="str">
            <v>278.27</v>
          </cell>
          <cell r="F734" t="str">
            <v>51579 Heterocyclic compounds, n.e.s.</v>
          </cell>
        </row>
        <row r="735">
          <cell r="C735" t="str">
            <v>274.2</v>
          </cell>
          <cell r="E735" t="str">
            <v>278.29</v>
          </cell>
          <cell r="F735" t="str">
            <v>51483 Acrylonitrile</v>
          </cell>
        </row>
        <row r="736">
          <cell r="C736" t="str">
            <v>274.1</v>
          </cell>
          <cell r="E736" t="str">
            <v>278.29</v>
          </cell>
          <cell r="F736" t="str">
            <v>51482 Carboxyimide-function compounds (including saccharin and its salts) and amine-function compounds</v>
          </cell>
        </row>
        <row r="737">
          <cell r="C737" t="str">
            <v>278.22</v>
          </cell>
          <cell r="E737" t="str">
            <v>278.29</v>
          </cell>
          <cell r="F737" t="str">
            <v>51544 Methionine</v>
          </cell>
        </row>
        <row r="738">
          <cell r="C738" t="str">
            <v>278.22</v>
          </cell>
          <cell r="E738" t="str">
            <v>278.29</v>
          </cell>
          <cell r="F738" t="str">
            <v>51549 Organo-sulfur compounds n.e.s.</v>
          </cell>
        </row>
        <row r="739">
          <cell r="C739" t="str">
            <v>273.31</v>
          </cell>
          <cell r="E739" t="str">
            <v>278.29</v>
          </cell>
          <cell r="F739" t="str">
            <v>51464 Lysine, its esters and salts thereof; glutamic acid and its salts</v>
          </cell>
        </row>
        <row r="740">
          <cell r="C740" t="str">
            <v>273.39</v>
          </cell>
          <cell r="E740" t="str">
            <v>278.91</v>
          </cell>
          <cell r="F740" t="str">
            <v>51465 Amino acids and their esters (not containing more than one kind of oxygen-function) n.e.s.; salts thereof</v>
          </cell>
        </row>
        <row r="741">
          <cell r="C741" t="str">
            <v>278.51</v>
          </cell>
          <cell r="E741" t="str">
            <v>272.31</v>
          </cell>
          <cell r="F741" t="str">
            <v>51612 Acetals and hemiacetals, whether or not with other oxygen-function, and their halogenated, sulfonated, nitrated or nitrosated derivatives</v>
          </cell>
        </row>
        <row r="742">
          <cell r="C742" t="str">
            <v>278.51</v>
          </cell>
          <cell r="E742" t="str">
            <v>272.32</v>
          </cell>
          <cell r="F742" t="str">
            <v>51613 Oxirane (ethylene oxide)</v>
          </cell>
        </row>
        <row r="743">
          <cell r="C743" t="str">
            <v>278.51</v>
          </cell>
          <cell r="E743" t="str">
            <v>278.92</v>
          </cell>
          <cell r="F743" t="str">
            <v>51614 Methyloxirane (propylene oxide)</v>
          </cell>
        </row>
        <row r="744">
          <cell r="C744" t="str">
            <v>278.26</v>
          </cell>
          <cell r="E744" t="str">
            <v>278.92</v>
          </cell>
          <cell r="F744" t="str">
            <v>51571 Heterocyclic compounds with nitrogen hetero-atom(s) only, containing an unfused pyrazole ring, hydrogenated or not</v>
          </cell>
        </row>
        <row r="745">
          <cell r="C745" t="str">
            <v>278.27</v>
          </cell>
          <cell r="E745" t="str">
            <v>278.95</v>
          </cell>
          <cell r="F745" t="str">
            <v>51572 Hydantoin and its derivatives</v>
          </cell>
        </row>
        <row r="746">
          <cell r="C746" t="str">
            <v>278.29</v>
          </cell>
          <cell r="E746" t="str">
            <v>277.23</v>
          </cell>
          <cell r="F746" t="str">
            <v>51573 Heterocyclic compounds with an unfused imidazole ring, hydrogenated or not, n.e.s.</v>
          </cell>
        </row>
        <row r="747">
          <cell r="C747" t="str">
            <v>278.29</v>
          </cell>
          <cell r="E747" t="str">
            <v>277.22</v>
          </cell>
          <cell r="F747" t="str">
            <v>51574 Heterocyclic compounds with nitrogen hetero-atom(s) only with an unfused pyridine ring, hydrogenated or not</v>
          </cell>
        </row>
        <row r="748">
          <cell r="C748" t="str">
            <v>278.29</v>
          </cell>
          <cell r="E748" t="str">
            <v>273.11</v>
          </cell>
          <cell r="F748" t="str">
            <v>51575 Heterocyclic compounds with nitrogen hetero-atom(s) only, with a quinoline or isoquinoline ring-system (hydrogenated or not), not further fused</v>
          </cell>
        </row>
        <row r="749">
          <cell r="C749" t="str">
            <v>278.29</v>
          </cell>
          <cell r="E749" t="str">
            <v>273.12</v>
          </cell>
          <cell r="F749" t="str">
            <v>51576 Heterocyclic compounds with nitrogen hetero-atom(s) only, with a pyrimidine ring, piperazine ring, or unfused triazine ring; nucleic acids and salts</v>
          </cell>
        </row>
        <row r="750">
          <cell r="C750" t="str">
            <v>278.29</v>
          </cell>
          <cell r="E750" t="str">
            <v>273.12</v>
          </cell>
          <cell r="F750" t="str">
            <v>51577 Heterocyclic compounds with nitrogen hetero-atom(s) only, n.e.s.</v>
          </cell>
        </row>
        <row r="751">
          <cell r="C751" t="str">
            <v>278.29</v>
          </cell>
          <cell r="E751" t="str">
            <v>273.12</v>
          </cell>
          <cell r="F751" t="str">
            <v>51578 Heterocyclic compounds with a phenothiazine ring-system (hydrogenated or not), not further fused</v>
          </cell>
        </row>
        <row r="752">
          <cell r="C752" t="str">
            <v>278.91</v>
          </cell>
          <cell r="E752" t="str">
            <v>273.13</v>
          </cell>
          <cell r="F752" t="str">
            <v>51629 Aromatic ketones, ketone alcohols, aldehydes, phenols and other etc; quinones; halogenated, sulfonated, nitrated etc. ketone and quinone derivatives</v>
          </cell>
        </row>
        <row r="753">
          <cell r="C753" t="str">
            <v>272.31</v>
          </cell>
          <cell r="E753" t="str">
            <v>273.13</v>
          </cell>
          <cell r="F753" t="str">
            <v>51389 Polycarboxylic acids, n.e.s. and their anhydrides, halides, peroxides and peroxyacids; their halogenated, sulfonated, nitrated etc. derivatives</v>
          </cell>
        </row>
        <row r="754">
          <cell r="C754" t="str">
            <v>272.32</v>
          </cell>
          <cell r="E754" t="str">
            <v>273.13</v>
          </cell>
          <cell r="F754" t="str">
            <v>51391 Lactic acid, tartaric acid, citric acid and their salts and esters</v>
          </cell>
        </row>
        <row r="755">
          <cell r="C755" t="str">
            <v>278.92</v>
          </cell>
          <cell r="E755" t="str">
            <v>273.13</v>
          </cell>
          <cell r="F755" t="str">
            <v>51631 Phosphoric esters and their salts (including lactophosphates); their halogenated, sulfonated, nitrated or nitrosated derivatives</v>
          </cell>
        </row>
        <row r="756">
          <cell r="C756" t="str">
            <v>278.92</v>
          </cell>
          <cell r="E756" t="str">
            <v>273.4</v>
          </cell>
          <cell r="F756" t="str">
            <v>51639 Esters of inorganic acids (not of hydrogen halides) and their salts, n.e.s., their halogenated, sulfonated, nitrated or nitrosated derivatives</v>
          </cell>
        </row>
        <row r="757">
          <cell r="C757" t="str">
            <v>278.95</v>
          </cell>
          <cell r="E757" t="str">
            <v>273.4</v>
          </cell>
          <cell r="F757" t="str">
            <v>52221 Hydrogen, rare gases, nitrogen and oxygen</v>
          </cell>
        </row>
        <row r="758">
          <cell r="C758" t="str">
            <v>277.22</v>
          </cell>
          <cell r="E758" t="str">
            <v>273.4</v>
          </cell>
          <cell r="F758" t="str">
            <v>51541 Dithiocarbonates (xanthates)</v>
          </cell>
        </row>
        <row r="759">
          <cell r="C759" t="str">
            <v>277.29</v>
          </cell>
          <cell r="E759" t="str">
            <v>273.4</v>
          </cell>
          <cell r="F759" t="str">
            <v>51543 Thiuram mono-, di-, or tetrasulfides</v>
          </cell>
        </row>
        <row r="760">
          <cell r="C760" t="str">
            <v>277.22</v>
          </cell>
          <cell r="E760" t="str">
            <v>273.4</v>
          </cell>
          <cell r="F760" t="str">
            <v>51542 Thiocarbamates and dithiocarbamates</v>
          </cell>
        </row>
        <row r="761">
          <cell r="C761" t="str">
            <v>273.11</v>
          </cell>
          <cell r="E761" t="str">
            <v>278.23</v>
          </cell>
          <cell r="F761" t="str">
            <v>51393 Salicylic acid and its salts and esters</v>
          </cell>
        </row>
        <row r="762">
          <cell r="C762" t="str">
            <v>273.12</v>
          </cell>
          <cell r="E762" t="str">
            <v>278.23</v>
          </cell>
          <cell r="F762" t="str">
            <v>51394 Carboxylic acids with phenol being the only oxygen function, their anhydrides, halides, peroxides, peroxyacids and their derivatives, n.e.s.</v>
          </cell>
        </row>
        <row r="763">
          <cell r="C763" t="str">
            <v>273.12</v>
          </cell>
          <cell r="E763" t="str">
            <v>278.23</v>
          </cell>
          <cell r="F763" t="str">
            <v>51395 Carboxylic acids with aldehyde or ketone being the only oxygen function, their anhydrides, halides, peroxides, peroxyacids and their derivatives</v>
          </cell>
        </row>
        <row r="764">
          <cell r="C764" t="str">
            <v>273.12</v>
          </cell>
          <cell r="E764" t="str">
            <v>278.24</v>
          </cell>
          <cell r="F764" t="str">
            <v>51396 Carboxylic acids with additional oxygen functions, n.e.s., their anhydrides, halides, peroxides, peroxyacids and their derivatives</v>
          </cell>
        </row>
        <row r="765">
          <cell r="C765" t="str">
            <v>273.13</v>
          </cell>
          <cell r="E765" t="str">
            <v>278.25</v>
          </cell>
          <cell r="F765" t="str">
            <v>51451 Acyclic monoamines and their derivatives; salts thereof</v>
          </cell>
        </row>
        <row r="766">
          <cell r="C766" t="str">
            <v>273.13</v>
          </cell>
          <cell r="E766" t="str">
            <v>273.23</v>
          </cell>
          <cell r="F766" t="str">
            <v>51452 Acyclic polyamines and their derivatives; salts thereof</v>
          </cell>
        </row>
        <row r="767">
          <cell r="C767" t="str">
            <v>273.13</v>
          </cell>
          <cell r="E767" t="str">
            <v>273.24</v>
          </cell>
          <cell r="F767" t="str">
            <v>51453 Cyclanic, cyclenic or cycloterpenic mono- or polyamines and their derivatives; salts thereof</v>
          </cell>
        </row>
        <row r="768">
          <cell r="C768" t="str">
            <v>273.13</v>
          </cell>
          <cell r="E768" t="str">
            <v>273.22</v>
          </cell>
          <cell r="F768" t="str">
            <v>51454 Aromatic monoamines and their derivatives; salts thereof</v>
          </cell>
        </row>
        <row r="769">
          <cell r="C769" t="str">
            <v>273.13</v>
          </cell>
          <cell r="E769" t="str">
            <v>661.11</v>
          </cell>
          <cell r="F769" t="str">
            <v>51455 Aromatic polyamines and their derivatives; salts thereof</v>
          </cell>
        </row>
        <row r="770">
          <cell r="C770" t="str">
            <v>273.4</v>
          </cell>
          <cell r="E770" t="str">
            <v>661.12</v>
          </cell>
          <cell r="F770" t="str">
            <v>51467 Amino-alcohol-phenols, amino-acid-phenols and other amino compounds with oxygen-function</v>
          </cell>
        </row>
        <row r="771">
          <cell r="C771" t="str">
            <v>273.4</v>
          </cell>
          <cell r="E771" t="str">
            <v>661.13</v>
          </cell>
          <cell r="F771" t="str">
            <v>51471 Acyclic amides (including acyclic carbamates) and their derivatives; salts thereof</v>
          </cell>
        </row>
        <row r="772">
          <cell r="C772" t="str">
            <v>273.4</v>
          </cell>
          <cell r="E772" t="str">
            <v>661.21</v>
          </cell>
          <cell r="F772" t="str">
            <v>51473 Ureines and their derivatives; salts thereof</v>
          </cell>
        </row>
        <row r="773">
          <cell r="C773" t="str">
            <v>273.4</v>
          </cell>
          <cell r="E773" t="str">
            <v>661.22</v>
          </cell>
          <cell r="F773" t="str">
            <v>51479 Cyclic amides n.e.s. (including cyclic carbamates) and their derivatives; salts thereof</v>
          </cell>
        </row>
        <row r="774">
          <cell r="C774" t="str">
            <v>273.4</v>
          </cell>
          <cell r="E774" t="str">
            <v>661.22</v>
          </cell>
          <cell r="F774" t="str">
            <v>51481 Quaternary ammonium salts and hydroxides; lecithins and other phosphoaminolipids</v>
          </cell>
        </row>
        <row r="775">
          <cell r="C775" t="str">
            <v>278.23</v>
          </cell>
          <cell r="E775" t="str">
            <v>661.23</v>
          </cell>
          <cell r="F775" t="str">
            <v>51550 Organo-inorganic compounds n.e.s.</v>
          </cell>
        </row>
        <row r="776">
          <cell r="C776" t="str">
            <v>278.23</v>
          </cell>
          <cell r="E776" t="str">
            <v>661.29</v>
          </cell>
          <cell r="F776" t="str">
            <v>51561 Lactams</v>
          </cell>
        </row>
        <row r="777">
          <cell r="C777" t="str">
            <v>278.23</v>
          </cell>
          <cell r="E777" t="str">
            <v>278.4</v>
          </cell>
          <cell r="F777" t="str">
            <v>51562 Coumarin, methylcoumarins and ethylcoumarins</v>
          </cell>
        </row>
        <row r="778">
          <cell r="C778" t="str">
            <v>278.24</v>
          </cell>
          <cell r="E778" t="str">
            <v>278.4</v>
          </cell>
          <cell r="F778" t="str">
            <v>51563 Lactones n.e.s.</v>
          </cell>
        </row>
        <row r="779">
          <cell r="C779" t="str">
            <v>278.25</v>
          </cell>
          <cell r="E779" t="str">
            <v>278.52</v>
          </cell>
          <cell r="F779" t="str">
            <v>51569 Heterocyclic compounds with oxygen hetero-atom(s) only, n.e.s.</v>
          </cell>
        </row>
        <row r="780">
          <cell r="C780" t="str">
            <v>273.23</v>
          </cell>
          <cell r="E780" t="str">
            <v>278.52</v>
          </cell>
          <cell r="F780" t="str">
            <v>51462 Amino-naphthols and other amino-phenols, their ethers and esters (not containing more than one kind of oxygen-function); salts thereof</v>
          </cell>
        </row>
        <row r="781">
          <cell r="C781" t="str">
            <v>273.24</v>
          </cell>
          <cell r="E781" t="str">
            <v>278.52</v>
          </cell>
          <cell r="F781" t="str">
            <v>51463 Amino-aldehydes, amino-ketones and amino-quinones (not containing more than one kind of oxygen-function); salts thereof</v>
          </cell>
        </row>
        <row r="782">
          <cell r="C782" t="str">
            <v>273.22</v>
          </cell>
          <cell r="E782" t="str">
            <v>278.93</v>
          </cell>
          <cell r="F782" t="str">
            <v>51461 Amino-alcohols, their ethers and esters (not containing more than one kind of oxygen-function); salts thereof</v>
          </cell>
        </row>
        <row r="783">
          <cell r="C783" t="str">
            <v>661.11</v>
          </cell>
          <cell r="E783" t="str">
            <v>278.93</v>
          </cell>
          <cell r="F783" t="str">
            <v>84482 Briefs and panties, knitted or crocheted textile fabrics, women's or girls'</v>
          </cell>
        </row>
        <row r="784">
          <cell r="C784" t="str">
            <v>661.12</v>
          </cell>
          <cell r="E784" t="str">
            <v>278.94</v>
          </cell>
          <cell r="F784" t="str">
            <v>84483 Nightdresses and pajamas, knitted or crocheted textile fabrics, women's or girls'</v>
          </cell>
        </row>
        <row r="785">
          <cell r="C785" t="str">
            <v>661.13</v>
          </cell>
          <cell r="E785" t="str">
            <v>278.94</v>
          </cell>
          <cell r="F785" t="str">
            <v>84489 Negligees, bathrobes, dressing gowns and similar articles, of knitted or crocheted textile fabrics, women's or girls'</v>
          </cell>
        </row>
        <row r="786">
          <cell r="C786" t="str">
            <v>661.21</v>
          </cell>
          <cell r="E786" t="str">
            <v>278.53</v>
          </cell>
          <cell r="F786" t="str">
            <v>84511 Babies' garments and clothing accessories of textile fabrics, not knitted or crocheted</v>
          </cell>
        </row>
        <row r="787">
          <cell r="C787" t="str">
            <v>661.22</v>
          </cell>
          <cell r="E787" t="str">
            <v>278.54</v>
          </cell>
          <cell r="F787" t="str">
            <v>84512 Babies' garments and clothing accessories of textile fabrics, knitted or crocheted</v>
          </cell>
        </row>
        <row r="788">
          <cell r="C788" t="str">
            <v>661.22</v>
          </cell>
          <cell r="E788" t="str">
            <v>278.54</v>
          </cell>
          <cell r="F788" t="str">
            <v>84521 Garments made up of felt or other nonwoven textile fabrics, whether or not impregnated, coated, covered or laminated</v>
          </cell>
        </row>
        <row r="789">
          <cell r="C789" t="str">
            <v>661.23</v>
          </cell>
          <cell r="E789" t="str">
            <v>278.53</v>
          </cell>
          <cell r="F789" t="str">
            <v>84522 Men's and boys' garments of woven textile fabrics, coated, impregnated, covered or laminated with plastics, rubber or other materials</v>
          </cell>
        </row>
        <row r="790">
          <cell r="C790" t="str">
            <v>661.29</v>
          </cell>
          <cell r="E790" t="str">
            <v>278.98</v>
          </cell>
          <cell r="F790" t="str">
            <v>84523 Women's and girls' garments of woven textile fabrics, coated, impregnated, covered or laminated with plastics, rubber or other materials</v>
          </cell>
        </row>
        <row r="791">
          <cell r="C791" t="str">
            <v>278.4</v>
          </cell>
          <cell r="E791" t="str">
            <v>278.99</v>
          </cell>
          <cell r="F791" t="str">
            <v>51580 Sulfonamides</v>
          </cell>
        </row>
        <row r="792">
          <cell r="C792" t="str">
            <v>278.52</v>
          </cell>
          <cell r="E792" t="str">
            <v>278.99</v>
          </cell>
          <cell r="F792" t="str">
            <v>51615 Epoxides, epoxyalcohols, epoxyphenols and epoxyethers with a three-member ring, and halogenated, sulfonated, nitrated or nitrosated derivatives n.e.s.</v>
          </cell>
        </row>
        <row r="793">
          <cell r="C793" t="str">
            <v>278.52</v>
          </cell>
          <cell r="E793" t="str">
            <v>281.5</v>
          </cell>
          <cell r="F793" t="str">
            <v>51616 Acyclic, cyclanic, cyclenic, cycloterpenic and aromatic ethers and their halogenated, sulfonated, nitrated or nitrosated derivatives</v>
          </cell>
        </row>
        <row r="794">
          <cell r="C794" t="str">
            <v>278.52</v>
          </cell>
          <cell r="E794" t="str">
            <v>281.6</v>
          </cell>
          <cell r="F794" t="str">
            <v>51617 Ether-acohols, ether-phenols, ether-alcohol-phenols; alcohol, ether, ketone peroxides; halogenated, sulfonated, nitrated or nitrosated derivatives</v>
          </cell>
        </row>
        <row r="795">
          <cell r="C795" t="str">
            <v>278.93</v>
          </cell>
          <cell r="E795" t="str">
            <v>281.4</v>
          </cell>
          <cell r="F795" t="str">
            <v>51691 Enzymes; prepared enzymes, n.e.s.</v>
          </cell>
        </row>
        <row r="796">
          <cell r="C796" t="str">
            <v>278.93</v>
          </cell>
          <cell r="E796" t="str">
            <v>287.7</v>
          </cell>
          <cell r="F796" t="str">
            <v>51692 Pure sugars, n.e.s. (other than sucrose, lactose, maltose, glucose and fructose); sugar ethers and sugar esters, and their salts, n.e.s.</v>
          </cell>
        </row>
        <row r="797">
          <cell r="C797" t="str">
            <v>278.94</v>
          </cell>
          <cell r="E797" t="str">
            <v>283.1</v>
          </cell>
          <cell r="F797" t="str">
            <v>51699 Organic compounds, n.e.s.</v>
          </cell>
        </row>
        <row r="798">
          <cell r="C798" t="str">
            <v>278.94</v>
          </cell>
          <cell r="E798" t="str">
            <v>284.1</v>
          </cell>
          <cell r="F798" t="str">
            <v>52210 Carbon (including carbon black), n.e.s.</v>
          </cell>
        </row>
        <row r="799">
          <cell r="C799" t="str">
            <v>278.53</v>
          </cell>
          <cell r="E799" t="str">
            <v>287.93</v>
          </cell>
          <cell r="F799" t="str">
            <v>51621 Acyclic aldehydes without other oxygen function</v>
          </cell>
        </row>
        <row r="800">
          <cell r="C800" t="str">
            <v>278.54</v>
          </cell>
          <cell r="E800" t="str">
            <v>285.1</v>
          </cell>
          <cell r="F800" t="str">
            <v>51623 Acetone</v>
          </cell>
        </row>
        <row r="801">
          <cell r="C801" t="str">
            <v>278.54</v>
          </cell>
          <cell r="E801" t="str">
            <v>287.4</v>
          </cell>
          <cell r="F801" t="str">
            <v>51624 Butanone (ethyl methyl ketone)</v>
          </cell>
        </row>
        <row r="802">
          <cell r="C802" t="str">
            <v>278.53</v>
          </cell>
          <cell r="E802" t="str">
            <v>287.5</v>
          </cell>
          <cell r="F802" t="str">
            <v>51622 Aldehydes, whether or not with other oxygen function n.e.s.; cyclic polymers of aldehydes; paraformaldehyde</v>
          </cell>
        </row>
        <row r="803">
          <cell r="C803" t="str">
            <v>278.98</v>
          </cell>
          <cell r="E803" t="str">
            <v>287.6</v>
          </cell>
          <cell r="F803" t="str">
            <v>52224 Chlorine</v>
          </cell>
        </row>
        <row r="804">
          <cell r="C804" t="str">
            <v>278.99</v>
          </cell>
          <cell r="E804" t="str">
            <v>287.91</v>
          </cell>
          <cell r="F804" t="str">
            <v>52225 Fluorine, bromine and iodine</v>
          </cell>
        </row>
        <row r="805">
          <cell r="C805" t="str">
            <v>278.99</v>
          </cell>
          <cell r="E805" t="str">
            <v>287.92</v>
          </cell>
          <cell r="F805" t="str">
            <v>52226 Sulfur, sublimed or precipitated; collodoidal sulfur</v>
          </cell>
        </row>
        <row r="806">
          <cell r="C806" t="str">
            <v>281.5</v>
          </cell>
          <cell r="E806" t="str">
            <v>286.1</v>
          </cell>
          <cell r="F806" t="str">
            <v>52228 Sodium and other alkali metals</v>
          </cell>
        </row>
        <row r="807">
          <cell r="C807" t="str">
            <v>281.6</v>
          </cell>
          <cell r="E807" t="str">
            <v>286.2</v>
          </cell>
          <cell r="F807" t="str">
            <v>52229 Calcium, strontium and barium; rare earth metals, scandium and yttrium, whether not intermixed or interalloyed</v>
          </cell>
        </row>
        <row r="808">
          <cell r="C808" t="str">
            <v>281.4</v>
          </cell>
          <cell r="E808" t="str">
            <v>287.81</v>
          </cell>
          <cell r="F808" t="str">
            <v>52227 Mercury</v>
          </cell>
        </row>
        <row r="809">
          <cell r="C809" t="str">
            <v>287.7</v>
          </cell>
          <cell r="E809" t="str">
            <v>287.82</v>
          </cell>
          <cell r="F809" t="str">
            <v>52263 Sodium hydroxide in aqueous solution (soda lye or liquid soda)</v>
          </cell>
        </row>
        <row r="810">
          <cell r="C810" t="str">
            <v>283.1</v>
          </cell>
          <cell r="E810" t="str">
            <v>287.83</v>
          </cell>
          <cell r="F810" t="str">
            <v>52238 Sulfur dioxide</v>
          </cell>
        </row>
        <row r="811">
          <cell r="C811" t="str">
            <v>284.1</v>
          </cell>
          <cell r="E811" t="str">
            <v>287.84</v>
          </cell>
          <cell r="F811" t="str">
            <v>52242 Sulfides of nonmetals; commercial phosphorus trisulfide</v>
          </cell>
        </row>
        <row r="812">
          <cell r="C812" t="str">
            <v>287.93</v>
          </cell>
          <cell r="E812" t="str">
            <v>287.85</v>
          </cell>
          <cell r="F812" t="str">
            <v>52321 Ammonium chloride</v>
          </cell>
        </row>
        <row r="813">
          <cell r="C813" t="str">
            <v>285.1</v>
          </cell>
          <cell r="E813" t="str">
            <v>289.11</v>
          </cell>
          <cell r="F813" t="str">
            <v>52253 Manganese oxides</v>
          </cell>
        </row>
        <row r="814">
          <cell r="C814" t="str">
            <v>287.4</v>
          </cell>
          <cell r="E814" t="str">
            <v>289.19</v>
          </cell>
          <cell r="F814" t="str">
            <v>52257 Lead oxides; red lead and orange lead</v>
          </cell>
        </row>
        <row r="815">
          <cell r="C815" t="str">
            <v>287.5</v>
          </cell>
          <cell r="E815" t="str">
            <v>287.99</v>
          </cell>
          <cell r="F815" t="str">
            <v>52261 Ammonia, anhydrous, or in aqueous solution</v>
          </cell>
        </row>
        <row r="816">
          <cell r="C816" t="str">
            <v>287.6</v>
          </cell>
          <cell r="E816" t="str">
            <v>287.99</v>
          </cell>
          <cell r="F816" t="str">
            <v>52262 Sodium hydroxide (caustic soda), solid</v>
          </cell>
        </row>
        <row r="817">
          <cell r="C817" t="str">
            <v>287.91</v>
          </cell>
          <cell r="E817" t="str">
            <v>278.61</v>
          </cell>
          <cell r="F817" t="str">
            <v>52269 Inorganic bases n.e.s.; metal oxides, hydroxides and peroxides, n.e.s.</v>
          </cell>
        </row>
        <row r="818">
          <cell r="C818" t="str">
            <v>287.92</v>
          </cell>
          <cell r="E818" t="str">
            <v>278.62</v>
          </cell>
          <cell r="F818" t="str">
            <v>52310 Fluorides; fluorosilicates, fluoroaluminates and other complex fluorine salts</v>
          </cell>
        </row>
        <row r="819">
          <cell r="C819" t="str">
            <v>286.1</v>
          </cell>
          <cell r="E819" t="str">
            <v>288.1</v>
          </cell>
          <cell r="F819" t="str">
            <v>52255 Cobalt oxides and hydroxides; commercial cobalt oxides</v>
          </cell>
        </row>
        <row r="820">
          <cell r="C820" t="str">
            <v>286.2</v>
          </cell>
          <cell r="E820" t="str">
            <v>288.1</v>
          </cell>
          <cell r="F820" t="str">
            <v>52256 Titanium oxides</v>
          </cell>
        </row>
        <row r="821">
          <cell r="C821" t="str">
            <v>287.81</v>
          </cell>
          <cell r="E821" t="str">
            <v>288.1</v>
          </cell>
          <cell r="F821" t="str">
            <v>52264 Potassium hydroxide (caustic potash); peroxides of sodium or potassium</v>
          </cell>
        </row>
        <row r="822">
          <cell r="C822" t="str">
            <v>287.82</v>
          </cell>
          <cell r="E822" t="str">
            <v>288.1</v>
          </cell>
          <cell r="F822" t="str">
            <v>52265 Magnesium hydroxide and peroxide; stronium or barium oxides, hydroxides and peroxides</v>
          </cell>
        </row>
        <row r="823">
          <cell r="C823" t="str">
            <v>287.83</v>
          </cell>
          <cell r="E823" t="str">
            <v>288.1</v>
          </cell>
          <cell r="F823" t="str">
            <v>52266 Aluminum hydroxide</v>
          </cell>
        </row>
        <row r="824">
          <cell r="C824" t="str">
            <v>287.84</v>
          </cell>
          <cell r="E824" t="str">
            <v>288.1</v>
          </cell>
          <cell r="F824" t="str">
            <v>52267 Artificial corundum, whether or not chemically defined</v>
          </cell>
        </row>
        <row r="825">
          <cell r="C825" t="str">
            <v>287.85</v>
          </cell>
          <cell r="E825" t="str">
            <v>288.1</v>
          </cell>
          <cell r="F825" t="str">
            <v>52268 Hydrazine and hydroxylamine and their inorganic salts</v>
          </cell>
        </row>
        <row r="826">
          <cell r="C826" t="str">
            <v>289.11</v>
          </cell>
          <cell r="E826" t="str">
            <v>288.1</v>
          </cell>
          <cell r="F826" t="str">
            <v>52364 Sodium triphosphate (sodium tripolyphosphate)</v>
          </cell>
        </row>
        <row r="827">
          <cell r="C827" t="str">
            <v>289.19</v>
          </cell>
          <cell r="E827" t="str">
            <v>288.1</v>
          </cell>
          <cell r="F827" t="str">
            <v>52365 Polyphosphates, n.e.s.</v>
          </cell>
        </row>
        <row r="828">
          <cell r="C828" t="str">
            <v>287.99</v>
          </cell>
          <cell r="E828" t="str">
            <v>278.69</v>
          </cell>
          <cell r="F828" t="str">
            <v>52322 Calcium chloride</v>
          </cell>
        </row>
        <row r="829">
          <cell r="C829" t="str">
            <v>287.99</v>
          </cell>
          <cell r="E829" t="str">
            <v>278.69</v>
          </cell>
          <cell r="F829" t="str">
            <v>52329 Chlorides, chloride oxides and hydroxides, n.e.s.; bromides and bromide oxides; iodides and iodide oxides</v>
          </cell>
        </row>
        <row r="830">
          <cell r="C830" t="str">
            <v>278.61</v>
          </cell>
          <cell r="E830" t="str">
            <v>321.1</v>
          </cell>
          <cell r="F830" t="str">
            <v>51625 Acyclic ketones without other oxygen function, n.e.s.</v>
          </cell>
        </row>
        <row r="831">
          <cell r="C831" t="str">
            <v>278.62</v>
          </cell>
          <cell r="E831" t="str">
            <v>321.21</v>
          </cell>
          <cell r="F831" t="str">
            <v>51626 Derivatives of aldehyde-function compounds (aldehydes; cyclic aldehyde polymers; paraformaldehyde), halogenated, sulfonated, nitrated or nitrosated</v>
          </cell>
        </row>
        <row r="832">
          <cell r="C832" t="str">
            <v>288.1</v>
          </cell>
          <cell r="E832" t="str">
            <v>321.22</v>
          </cell>
          <cell r="F832" t="str">
            <v>52331 Hypochlorites; commercial calcium hypochlorite; chlorites; hypobromites</v>
          </cell>
        </row>
        <row r="833">
          <cell r="C833" t="str">
            <v>288.1</v>
          </cell>
          <cell r="E833" t="str">
            <v>322.1</v>
          </cell>
          <cell r="F833" t="str">
            <v>52332 Sodium chlorate</v>
          </cell>
        </row>
        <row r="834">
          <cell r="C834" t="str">
            <v>288.1</v>
          </cell>
          <cell r="E834" t="str">
            <v>322.21</v>
          </cell>
          <cell r="F834" t="str">
            <v>52339 Chlorates and perchlorates, n.e.s.; bromates and perbromates; iodates and periodates</v>
          </cell>
        </row>
        <row r="835">
          <cell r="C835" t="str">
            <v>288.1</v>
          </cell>
          <cell r="E835" t="str">
            <v>322.22</v>
          </cell>
          <cell r="F835" t="str">
            <v>52341 Sodium sulfide</v>
          </cell>
        </row>
        <row r="836">
          <cell r="C836" t="str">
            <v>288.1</v>
          </cell>
          <cell r="E836" t="str">
            <v>322.3</v>
          </cell>
          <cell r="F836" t="str">
            <v>52342 Sulfides, n.e.s.; polysulfides</v>
          </cell>
        </row>
        <row r="837">
          <cell r="C837" t="str">
            <v>288.1</v>
          </cell>
          <cell r="E837" t="str">
            <v>325.0</v>
          </cell>
          <cell r="F837" t="str">
            <v>52343 Dithionites and sulfoxylates</v>
          </cell>
        </row>
        <row r="838">
          <cell r="C838" t="str">
            <v>288.1</v>
          </cell>
          <cell r="E838" t="str">
            <v>345.0</v>
          </cell>
          <cell r="F838" t="str">
            <v>52344 Sulfites; thiosulfates</v>
          </cell>
        </row>
        <row r="839">
          <cell r="C839" t="str">
            <v>288.1</v>
          </cell>
          <cell r="E839" t="str">
            <v>335.21</v>
          </cell>
          <cell r="F839" t="str">
            <v>52345 Sodium sulfates</v>
          </cell>
        </row>
        <row r="840">
          <cell r="C840" t="str">
            <v>288.1</v>
          </cell>
          <cell r="E840" t="str">
            <v>335.22</v>
          </cell>
          <cell r="F840" t="str">
            <v>52349 Sulfates n.e.s.; alums</v>
          </cell>
        </row>
        <row r="841">
          <cell r="C841" t="str">
            <v>278.69</v>
          </cell>
          <cell r="E841" t="str">
            <v>335.23</v>
          </cell>
          <cell r="F841" t="str">
            <v>51627 Camphor</v>
          </cell>
        </row>
        <row r="842">
          <cell r="C842" t="str">
            <v>278.69</v>
          </cell>
          <cell r="E842" t="str">
            <v>335.24</v>
          </cell>
          <cell r="F842" t="str">
            <v>51628 Cyclanic, cyclenic or cycloterpenic ketones without other oxygen function, n.e.s.</v>
          </cell>
        </row>
        <row r="843">
          <cell r="C843" t="str">
            <v>321.1</v>
          </cell>
          <cell r="E843" t="str">
            <v>335.25</v>
          </cell>
          <cell r="F843" t="str">
            <v>54131 Penicillins and derivatives with a penicillanic acid structure; salts thereof</v>
          </cell>
        </row>
        <row r="844">
          <cell r="C844" t="str">
            <v>321.21</v>
          </cell>
          <cell r="E844" t="str">
            <v>335.25</v>
          </cell>
          <cell r="F844" t="str">
            <v>54132 Streptomycins and derivatives; salts thereof</v>
          </cell>
        </row>
        <row r="845">
          <cell r="C845" t="str">
            <v>321.22</v>
          </cell>
          <cell r="E845" t="str">
            <v>335.25</v>
          </cell>
          <cell r="F845" t="str">
            <v>54133 Tetracyclines and derivatives; salts thereof</v>
          </cell>
        </row>
        <row r="846">
          <cell r="C846" t="str">
            <v>322.1</v>
          </cell>
          <cell r="E846" t="str">
            <v>335.25</v>
          </cell>
          <cell r="F846" t="str">
            <v>54139 Antibiotics, n.e.s., not put up as medicaments</v>
          </cell>
        </row>
        <row r="847">
          <cell r="C847" t="str">
            <v>322.21</v>
          </cell>
          <cell r="E847" t="str">
            <v>335.31</v>
          </cell>
          <cell r="F847" t="str">
            <v>54141 Opium alkaloids and derivatives; salts thereof</v>
          </cell>
        </row>
        <row r="848">
          <cell r="C848" t="str">
            <v>322.22</v>
          </cell>
          <cell r="E848" t="str">
            <v>335.32</v>
          </cell>
          <cell r="F848" t="str">
            <v>54142 Cinchona alkaloids and derivatives; salts thereof</v>
          </cell>
        </row>
        <row r="849">
          <cell r="C849" t="str">
            <v>322.3</v>
          </cell>
          <cell r="E849" t="str">
            <v>333.0</v>
          </cell>
          <cell r="F849" t="str">
            <v>54143 Caffeine and its salts</v>
          </cell>
        </row>
        <row r="850">
          <cell r="C850" t="str">
            <v>325.0</v>
          </cell>
          <cell r="E850" t="str">
            <v>334.6</v>
          </cell>
          <cell r="F850" t="str">
            <v>54144 Ephedrines and their salts</v>
          </cell>
        </row>
        <row r="851">
          <cell r="C851" t="str">
            <v>345.0</v>
          </cell>
          <cell r="E851" t="str">
            <v>334.6</v>
          </cell>
          <cell r="F851" t="str">
            <v>55149 Mixtures containing one or more odoriferous substances (except those used in food and drink products) for industrial use, n.e.s.</v>
          </cell>
        </row>
        <row r="852">
          <cell r="C852" t="str">
            <v>335.21</v>
          </cell>
          <cell r="E852" t="str">
            <v>334.7</v>
          </cell>
          <cell r="F852" t="str">
            <v>54191 Wadding, gauze, bandages etc. impregnated or coated with pharmaceutical products or in retail packages for medical, dental or veterinary use, n.e.s.</v>
          </cell>
        </row>
        <row r="853">
          <cell r="C853" t="str">
            <v>335.22</v>
          </cell>
          <cell r="E853" t="str">
            <v>334.7</v>
          </cell>
          <cell r="F853" t="str">
            <v>54192 Blood-grouping reagents</v>
          </cell>
        </row>
        <row r="854">
          <cell r="C854" t="str">
            <v>335.23</v>
          </cell>
          <cell r="E854" t="str">
            <v>343.1</v>
          </cell>
          <cell r="F854" t="str">
            <v>54193 Opacifying preparations for x-ray examinations; diagnostic reagents</v>
          </cell>
        </row>
        <row r="855">
          <cell r="C855" t="str">
            <v>335.24</v>
          </cell>
          <cell r="E855" t="str">
            <v>342.1</v>
          </cell>
          <cell r="F855" t="str">
            <v>54199 Pharmaceutical goods, n.e.s.</v>
          </cell>
        </row>
        <row r="856">
          <cell r="C856" t="str">
            <v>335.25</v>
          </cell>
          <cell r="E856" t="str">
            <v>342.5</v>
          </cell>
          <cell r="F856" t="str">
            <v>54211 Medicaments containing penicillins or streptomycins or their derivatives, not in dosage form or retail packings</v>
          </cell>
        </row>
        <row r="857">
          <cell r="C857" t="str">
            <v>335.25</v>
          </cell>
          <cell r="E857" t="str">
            <v>344.1</v>
          </cell>
          <cell r="F857" t="str">
            <v>54212 Medicaments containing antibiotics, except penicillins and streptomycins, not in dosage form or retail packings</v>
          </cell>
        </row>
        <row r="858">
          <cell r="C858" t="str">
            <v>335.25</v>
          </cell>
          <cell r="E858" t="str">
            <v>344.2</v>
          </cell>
          <cell r="F858" t="str">
            <v>54213 Medicaments containing penicillins or streptomycins or their derivatives, in dosage form or retail packings</v>
          </cell>
        </row>
        <row r="859">
          <cell r="C859" t="str">
            <v>335.25</v>
          </cell>
          <cell r="E859" t="str">
            <v>343.2</v>
          </cell>
          <cell r="F859" t="str">
            <v>54219 Medicaments containing antibiotics, except penicillins and streptomycins, in dosage form or retail packings</v>
          </cell>
        </row>
        <row r="860">
          <cell r="C860" t="str">
            <v>335.25</v>
          </cell>
          <cell r="E860" t="str">
            <v>344.9</v>
          </cell>
          <cell r="F860" t="str">
            <v>54221 Medicaments containing insulin, not in dosage form or retail packings</v>
          </cell>
        </row>
        <row r="861">
          <cell r="C861" t="str">
            <v>335.31</v>
          </cell>
          <cell r="E861" t="str">
            <v>335.11</v>
          </cell>
          <cell r="F861" t="str">
            <v>54222 Medicaments containing hormones, their derivatives and other steriods used as hormones, n.e.s., not in dosage form or retail packings</v>
          </cell>
        </row>
        <row r="862">
          <cell r="C862" t="str">
            <v>335.32</v>
          </cell>
          <cell r="E862" t="str">
            <v>335.12</v>
          </cell>
          <cell r="F862" t="str">
            <v>54223 Medicaments containing insulin, in dosage form or retail packings</v>
          </cell>
        </row>
        <row r="863">
          <cell r="C863" t="str">
            <v>333.0</v>
          </cell>
          <cell r="E863" t="str">
            <v>335.12</v>
          </cell>
          <cell r="F863" t="str">
            <v>54145 Theophylline and aminophylline (theophylline-ethylenediamine) and derivatives; salts thereof</v>
          </cell>
        </row>
        <row r="864">
          <cell r="C864" t="str">
            <v>334</v>
          </cell>
          <cell r="E864" t="str">
            <v>335.42</v>
          </cell>
          <cell r="F864" t="str">
            <v>54146 Rye ergot alkaloids and derivatives; salts thereof</v>
          </cell>
        </row>
        <row r="865">
          <cell r="C865" t="str">
            <v>334</v>
          </cell>
          <cell r="E865" t="str">
            <v>335.42</v>
          </cell>
          <cell r="F865" t="str">
            <v>54147 Nicotine and its salts</v>
          </cell>
        </row>
        <row r="866">
          <cell r="C866" t="str">
            <v>334</v>
          </cell>
          <cell r="E866" t="str">
            <v>335.41</v>
          </cell>
          <cell r="F866" t="str">
            <v>54149 Vegetable alkaloids, n.e.s. and their salts; derivatives of alkaloids, n.e.s. and their salts</v>
          </cell>
        </row>
        <row r="867">
          <cell r="C867" t="str">
            <v>334</v>
          </cell>
          <cell r="E867" t="str">
            <v>335.41</v>
          </cell>
          <cell r="F867" t="str">
            <v>54150 Hormones,not put up as medicaments</v>
          </cell>
        </row>
        <row r="868">
          <cell r="C868" t="str">
            <v>334</v>
          </cell>
          <cell r="E868" t="str">
            <v>278.96</v>
          </cell>
          <cell r="F868" t="str">
            <v>54151 Insulin and its salts</v>
          </cell>
        </row>
        <row r="869">
          <cell r="C869" t="str">
            <v>334</v>
          </cell>
          <cell r="E869" t="str">
            <v>278.97</v>
          </cell>
          <cell r="F869" t="str">
            <v>54152 Pituitary (anterior) or similar hormones and derivatives</v>
          </cell>
        </row>
        <row r="870">
          <cell r="C870" t="str">
            <v>334</v>
          </cell>
          <cell r="E870" t="str">
            <v>335.43</v>
          </cell>
          <cell r="F870" t="str">
            <v>54153 Adrenal cortical hormones and derivatives</v>
          </cell>
        </row>
        <row r="871">
          <cell r="C871" t="str">
            <v>334</v>
          </cell>
          <cell r="E871" t="str">
            <v>351.0</v>
          </cell>
          <cell r="F871" t="str">
            <v>54159 Hormones, hormone derivatives and other steriods used as hormones, n.e.s., not put up as medicaments</v>
          </cell>
        </row>
        <row r="872">
          <cell r="C872" t="str">
            <v>334</v>
          </cell>
          <cell r="E872" t="str">
            <v>522.24</v>
          </cell>
          <cell r="F872" t="str">
            <v>54161 Glycosides, natural or reproduced by synthesis, and salts, ethers, esters and other derivatives</v>
          </cell>
        </row>
        <row r="873">
          <cell r="C873" t="str">
            <v>334</v>
          </cell>
          <cell r="E873" t="str">
            <v>522.25</v>
          </cell>
          <cell r="F873" t="str">
            <v>54162 Glands, other organs, dried and/or extracts of glands etc. and other human or animal products n.e.s. for organo-therapeutic use; heparin and its salts</v>
          </cell>
        </row>
        <row r="874">
          <cell r="C874" t="str">
            <v>343.1</v>
          </cell>
          <cell r="E874" t="str">
            <v>522.25</v>
          </cell>
          <cell r="F874" t="str">
            <v>55131 Essential oils of citrus fruit</v>
          </cell>
        </row>
        <row r="875">
          <cell r="C875" t="str">
            <v>342.1</v>
          </cell>
          <cell r="E875" t="str">
            <v>522.26</v>
          </cell>
          <cell r="F875" t="str">
            <v>54292 Medicaments containing vitamins or provitamins, in dosage form or retail packings</v>
          </cell>
        </row>
        <row r="876">
          <cell r="C876" t="str">
            <v>342.5</v>
          </cell>
          <cell r="E876" t="str">
            <v>522.1</v>
          </cell>
          <cell r="F876" t="str">
            <v>54293 Medicaments, n.e.s., in dosage form or retail packings</v>
          </cell>
        </row>
        <row r="877">
          <cell r="C877" t="str">
            <v>344.1</v>
          </cell>
          <cell r="E877" t="str">
            <v>522.21</v>
          </cell>
          <cell r="F877" t="str">
            <v>55133 Resinoids</v>
          </cell>
        </row>
        <row r="878">
          <cell r="C878" t="str">
            <v>344.2</v>
          </cell>
          <cell r="E878" t="str">
            <v>522.21</v>
          </cell>
          <cell r="F878" t="str">
            <v>55135 Concentrates of essential oils in fats, fixed oils etc.; terpenic by-products and aqueous distillates or solutions of essential oils</v>
          </cell>
        </row>
        <row r="879">
          <cell r="C879" t="str">
            <v>343.2</v>
          </cell>
          <cell r="E879" t="str">
            <v>522.21</v>
          </cell>
          <cell r="F879" t="str">
            <v>55132 Essential oils, except of citrus fruit</v>
          </cell>
        </row>
        <row r="880">
          <cell r="C880" t="str">
            <v>344.9</v>
          </cell>
          <cell r="E880" t="str">
            <v>522.21</v>
          </cell>
          <cell r="F880" t="str">
            <v>55141 Mixtures containing odoriferous substances of a kind used in the food or drink industries</v>
          </cell>
        </row>
        <row r="881">
          <cell r="C881" t="str">
            <v>335.11</v>
          </cell>
          <cell r="E881" t="str">
            <v>522.21</v>
          </cell>
          <cell r="F881" t="str">
            <v>54163 Antisera and other blood fractions; vaccines</v>
          </cell>
        </row>
        <row r="882">
          <cell r="C882" t="str">
            <v>335.12</v>
          </cell>
          <cell r="E882" t="str">
            <v>522.22</v>
          </cell>
          <cell r="F882" t="str">
            <v>54164 Human blood; prepared animal blood (for therapeutic etc. use); toxins, cultures of micro-organisms (excluding yeasts) and similar products</v>
          </cell>
        </row>
        <row r="883">
          <cell r="C883" t="str">
            <v>335.12</v>
          </cell>
          <cell r="E883" t="str">
            <v>522.23</v>
          </cell>
          <cell r="F883" t="str">
            <v>54190 Pharmaceutical goods,other than medicaments</v>
          </cell>
        </row>
        <row r="884">
          <cell r="C884" t="str">
            <v>335.42</v>
          </cell>
          <cell r="E884" t="str">
            <v>522.23</v>
          </cell>
          <cell r="F884" t="str">
            <v>54231 Medicaments containing alkaloids and their derivatives, n.e.s., not in dosage form or retail packings</v>
          </cell>
        </row>
        <row r="885">
          <cell r="C885" t="str">
            <v>335.42</v>
          </cell>
          <cell r="E885" t="str">
            <v>522.22</v>
          </cell>
          <cell r="F885" t="str">
            <v>54232 Medicaments containing alkaloids and their derivatives, n.e.s., in dosage form or retail packings</v>
          </cell>
        </row>
        <row r="886">
          <cell r="C886" t="str">
            <v>335.41</v>
          </cell>
          <cell r="E886" t="str">
            <v>522.22</v>
          </cell>
          <cell r="F886" t="str">
            <v>54224 Medicaments containing adrenal cortical hormones, put up in measured doses or in forms or packings for retail sale</v>
          </cell>
        </row>
        <row r="887">
          <cell r="C887" t="str">
            <v>335.41</v>
          </cell>
          <cell r="E887" t="str">
            <v>522.22</v>
          </cell>
          <cell r="F887" t="str">
            <v>54229 Medicaments containing hormones, their derivatives and other steriods used as hormones, n.e.s., in dosage form or retail packings</v>
          </cell>
        </row>
        <row r="888">
          <cell r="C888" t="str">
            <v>278.96</v>
          </cell>
          <cell r="E888" t="str">
            <v>522.28</v>
          </cell>
          <cell r="F888" t="str">
            <v>52222 Selenium, tellurium, phosphorus, arsenic and boron</v>
          </cell>
        </row>
        <row r="889">
          <cell r="C889" t="str">
            <v>278.97</v>
          </cell>
          <cell r="E889" t="str">
            <v>522.29</v>
          </cell>
          <cell r="F889" t="str">
            <v>52223 Silicon</v>
          </cell>
        </row>
        <row r="890">
          <cell r="C890" t="str">
            <v>335.43</v>
          </cell>
          <cell r="E890" t="str">
            <v>522.29</v>
          </cell>
          <cell r="F890" t="str">
            <v>54291 Medicaments, n.e.s., not in dosage form or retail packings</v>
          </cell>
        </row>
        <row r="891">
          <cell r="C891" t="str">
            <v>351.0</v>
          </cell>
          <cell r="E891" t="str">
            <v>522.29</v>
          </cell>
          <cell r="F891" t="str">
            <v>55310 Perfumes and toilet waters</v>
          </cell>
        </row>
        <row r="892">
          <cell r="C892" t="str">
            <v>522.24</v>
          </cell>
          <cell r="E892" t="str">
            <v>522.27</v>
          </cell>
          <cell r="F892" t="str">
            <v>65162 Synthetic filament high tenacity yarn (other than sewing thread), nylon, other polyamides or polyesters, not packaged for retail sale</v>
          </cell>
        </row>
        <row r="893">
          <cell r="C893" t="str">
            <v>522.25</v>
          </cell>
          <cell r="E893" t="str">
            <v>522.31</v>
          </cell>
          <cell r="F893" t="str">
            <v>65163 Synthetic filament yarn (no sewing thread) n.e.s., single, not over 50 turns per meter if twisted, not packaged for retail sale</v>
          </cell>
        </row>
        <row r="894">
          <cell r="C894" t="str">
            <v>522.25</v>
          </cell>
          <cell r="E894" t="str">
            <v>522.31</v>
          </cell>
          <cell r="F894" t="str">
            <v>65164 Synthetic filament yarn (no sewing thread) n.e.s., single, with a twist over 50 turns per meter, not packaged for retail sale</v>
          </cell>
        </row>
        <row r="895">
          <cell r="C895" t="str">
            <v>522.26</v>
          </cell>
          <cell r="E895" t="str">
            <v>522.32</v>
          </cell>
          <cell r="F895" t="str">
            <v>65169 Synthetic filament yarn (no sewing thread) n.e.s., multiple (folded) or cabled, not packaged for retail sale</v>
          </cell>
        </row>
        <row r="896">
          <cell r="C896" t="str">
            <v>522.1</v>
          </cell>
          <cell r="E896" t="str">
            <v>522.33</v>
          </cell>
          <cell r="F896" t="str">
            <v>65122 Cotton sewing thread, packaged for retail sale</v>
          </cell>
        </row>
        <row r="897">
          <cell r="C897" t="str">
            <v>522.21</v>
          </cell>
          <cell r="E897" t="str">
            <v>522.34</v>
          </cell>
          <cell r="F897" t="str">
            <v>65132 Cotton yarn (other than sewing thread) under 85% cotton by weight, packaged for retail sale</v>
          </cell>
        </row>
        <row r="898">
          <cell r="C898" t="str">
            <v>522.21</v>
          </cell>
          <cell r="E898" t="str">
            <v>522.34</v>
          </cell>
          <cell r="F898" t="str">
            <v>65133 Cotton yarn (other than sewing thread) not under 85% cotton by weight, not packaged for retail sale</v>
          </cell>
        </row>
        <row r="899">
          <cell r="C899" t="str">
            <v>522.21</v>
          </cell>
          <cell r="E899" t="str">
            <v>522.35</v>
          </cell>
          <cell r="F899" t="str">
            <v>65134 Cotton yarn (other than sewing thread) under 85% cotton by weight, not packaged for retail sale</v>
          </cell>
        </row>
        <row r="900">
          <cell r="C900" t="str">
            <v>522.21</v>
          </cell>
          <cell r="E900" t="str">
            <v>522.36</v>
          </cell>
          <cell r="F900" t="str">
            <v>65141 Sewing thread of synthetic filaments, packaged for retail sale or not</v>
          </cell>
        </row>
        <row r="901">
          <cell r="C901" t="str">
            <v>522.21</v>
          </cell>
          <cell r="E901" t="str">
            <v>522.36</v>
          </cell>
          <cell r="F901" t="str">
            <v>65142 Sewing thread of artificial filaments, packaged for retail sale or not</v>
          </cell>
        </row>
        <row r="902">
          <cell r="C902" t="str">
            <v>522.22</v>
          </cell>
          <cell r="E902" t="str">
            <v>522.39</v>
          </cell>
          <cell r="F902" t="str">
            <v>65143 Sewing thread of synthetic staple fibers, packaged for retail sale or not</v>
          </cell>
        </row>
        <row r="903">
          <cell r="C903" t="str">
            <v>522.23</v>
          </cell>
          <cell r="E903" t="str">
            <v>522.37</v>
          </cell>
          <cell r="F903" t="str">
            <v>65159 Synthetic filament yarn (other than sewing thread), textured, n.e.s., not packaged for retail sale</v>
          </cell>
        </row>
        <row r="904">
          <cell r="C904" t="str">
            <v>522.23</v>
          </cell>
          <cell r="E904" t="str">
            <v>522.39</v>
          </cell>
          <cell r="F904" t="str">
            <v>65161 Synthetic filament yarn (other than sewing thread), packaged for retail sale</v>
          </cell>
        </row>
        <row r="905">
          <cell r="C905" t="str">
            <v>522.22</v>
          </cell>
          <cell r="E905" t="str">
            <v>522.41</v>
          </cell>
          <cell r="F905" t="str">
            <v>65144 Sewing thread of artificial staple fibers, packaged for retail sale or not</v>
          </cell>
        </row>
        <row r="906">
          <cell r="C906" t="str">
            <v>522.22</v>
          </cell>
          <cell r="E906" t="str">
            <v>522.41</v>
          </cell>
          <cell r="F906" t="str">
            <v>65151 Synthitic filament yarn (other than sewing thread) of textured nylon or other polyamides, not packaged for retail sale</v>
          </cell>
        </row>
        <row r="907">
          <cell r="C907" t="str">
            <v>522.22</v>
          </cell>
          <cell r="E907" t="str">
            <v>522.42</v>
          </cell>
          <cell r="F907" t="str">
            <v>65152 Synthetic filament yarn (other than sewing thread) of textured polyesters, not packaged for retail sale</v>
          </cell>
        </row>
        <row r="908">
          <cell r="C908" t="str">
            <v>522.28</v>
          </cell>
          <cell r="E908" t="str">
            <v>522.42</v>
          </cell>
          <cell r="F908" t="str">
            <v>65172 Textured artificial filament yarn (no sewing thread), not packaged for retail sale</v>
          </cell>
        </row>
        <row r="909">
          <cell r="C909" t="str">
            <v>522.29</v>
          </cell>
          <cell r="E909" t="str">
            <v>522.61</v>
          </cell>
          <cell r="F909" t="str">
            <v>65173 High tenacity viscose rayon yarn (no sewing thread), not packaged for retail sale</v>
          </cell>
        </row>
        <row r="910">
          <cell r="C910" t="str">
            <v>522.2</v>
          </cell>
          <cell r="E910" t="str">
            <v>522.61</v>
          </cell>
          <cell r="F910" t="str">
            <v>65131 Cotton yarn (other than sewing thread) not under 85% cotton by weight, packaged for retail sale</v>
          </cell>
        </row>
        <row r="911">
          <cell r="C911" t="str">
            <v>522.29</v>
          </cell>
          <cell r="E911" t="str">
            <v>522.62</v>
          </cell>
          <cell r="F911" t="str">
            <v>65174 Viscose rayon yarn, n.e.s. (no sewing thread), single, not over 120 turns per meter if twisted, not packaged for retail sale</v>
          </cell>
        </row>
        <row r="912">
          <cell r="C912" t="str">
            <v>522.27</v>
          </cell>
          <cell r="E912" t="str">
            <v>522.63</v>
          </cell>
          <cell r="F912" t="str">
            <v>65171 Artificial filament yarn (no sewing thread), packaged for retail sale</v>
          </cell>
        </row>
        <row r="913">
          <cell r="C913" t="str">
            <v>522.31</v>
          </cell>
          <cell r="E913" t="str">
            <v>522.64</v>
          </cell>
          <cell r="F913" t="str">
            <v>65175 Artificial filament yarn (no sewing thread), single, n.e.s., not packaged for retail sale</v>
          </cell>
        </row>
        <row r="914">
          <cell r="C914" t="str">
            <v>522.31</v>
          </cell>
          <cell r="E914" t="str">
            <v>522.64</v>
          </cell>
          <cell r="F914" t="str">
            <v>65176 Artificial filament yarn (no sewing thread), n.e.s., not packaged for retail sale</v>
          </cell>
        </row>
        <row r="915">
          <cell r="C915" t="str">
            <v>522.32</v>
          </cell>
          <cell r="E915" t="str">
            <v>522.65</v>
          </cell>
          <cell r="F915" t="str">
            <v>65177 Artificial monofilament of 67 decitex or over and cross-section dimension not over 1 mm; artificial textile strip (or straw) not over 5 mm wide</v>
          </cell>
        </row>
        <row r="916">
          <cell r="C916" t="str">
            <v>522.33</v>
          </cell>
          <cell r="E916" t="str">
            <v>522.65</v>
          </cell>
          <cell r="F916" t="str">
            <v>65181 Yarn (no sewing thread), not under 85% synthetic staple fibers by weight, packaged for retail sale</v>
          </cell>
        </row>
        <row r="917">
          <cell r="C917" t="str">
            <v>522.34</v>
          </cell>
          <cell r="E917" t="str">
            <v>522.51</v>
          </cell>
          <cell r="F917" t="str">
            <v>65182 Yarn (no sewing thread), not under 85% synthetic staple fibers by weight, not packaged for retail sale</v>
          </cell>
        </row>
        <row r="918">
          <cell r="C918" t="str">
            <v>522.34</v>
          </cell>
          <cell r="E918" t="str">
            <v>522.67</v>
          </cell>
          <cell r="F918" t="str">
            <v>65183 Yarn (no sewing thread) of synthetic staple fibers, containing under 85% of those fibers by weight, packaged for retail sale</v>
          </cell>
        </row>
        <row r="919">
          <cell r="C919" t="str">
            <v>522.35</v>
          </cell>
          <cell r="E919" t="str">
            <v>285.2</v>
          </cell>
          <cell r="F919" t="str">
            <v>65184 Yarn (no sewing thread) of synthetic staple fibers, containing under 85% of those fibers by weight, not packaged for retail sale</v>
          </cell>
        </row>
        <row r="920">
          <cell r="C920" t="str">
            <v>522.36</v>
          </cell>
          <cell r="E920" t="str">
            <v>522.66</v>
          </cell>
          <cell r="F920" t="str">
            <v>65185 Yarn of artificial staple fibers (no sewing thread), packaged for retail sale</v>
          </cell>
        </row>
        <row r="921">
          <cell r="C921" t="str">
            <v>522.36</v>
          </cell>
          <cell r="E921" t="str">
            <v>522.52</v>
          </cell>
          <cell r="F921" t="str">
            <v>65186 Yarn (no sewing thread), not under 85% artificial staple fibers by weight, not packaged for retail sale</v>
          </cell>
        </row>
        <row r="922">
          <cell r="C922" t="str">
            <v>522.39</v>
          </cell>
          <cell r="E922" t="str">
            <v>522.52</v>
          </cell>
          <cell r="F922" t="str">
            <v>65191 Metallized textile yarn, or strip (or straw) not over 5 mm wide, combined with metal in the form of thread, strip or powder or covered with metal</v>
          </cell>
        </row>
        <row r="923">
          <cell r="C923" t="str">
            <v>522.37</v>
          </cell>
          <cell r="E923" t="str">
            <v>522.53</v>
          </cell>
          <cell r="F923" t="str">
            <v>65187 Yarn (no sewing thread) of artificial staple fibers, containing under 85% of those fibers by weight, not packaged for retail sale</v>
          </cell>
        </row>
        <row r="924">
          <cell r="C924" t="str">
            <v>522.38</v>
          </cell>
          <cell r="E924" t="str">
            <v>522.53</v>
          </cell>
          <cell r="F924" t="str">
            <v>65188 Synthetic monofilament of 67 decitex or over and cross-section dimension not over 1 mm; synthetic textile strip (or straw) not over 5 mm wide</v>
          </cell>
        </row>
        <row r="925">
          <cell r="C925" t="str">
            <v>522.39</v>
          </cell>
          <cell r="E925" t="str">
            <v>522.54</v>
          </cell>
          <cell r="F925" t="str">
            <v>65192 Silk yarn, not spun from silk waste, not packaged for retail sale</v>
          </cell>
        </row>
        <row r="926">
          <cell r="C926" t="str">
            <v>522.41</v>
          </cell>
          <cell r="E926" t="str">
            <v>522.54</v>
          </cell>
          <cell r="F926" t="str">
            <v>65193 Silk yarn, spun from silk waste, not packaged for retail sale</v>
          </cell>
        </row>
        <row r="927">
          <cell r="C927" t="str">
            <v>522.41</v>
          </cell>
          <cell r="E927" t="str">
            <v>522.55</v>
          </cell>
          <cell r="F927" t="str">
            <v>65194 Silk yarn, including yarn spun from silk waste, packaged for retail sale; silkworm gut</v>
          </cell>
        </row>
        <row r="928">
          <cell r="C928" t="str">
            <v>522.42</v>
          </cell>
          <cell r="E928" t="str">
            <v>522.56</v>
          </cell>
          <cell r="F928" t="str">
            <v>65195 Glass fiber slivers, rovings, yarn and chopped strands</v>
          </cell>
        </row>
        <row r="929">
          <cell r="C929" t="str">
            <v>522.42</v>
          </cell>
          <cell r="E929" t="str">
            <v>522.57</v>
          </cell>
          <cell r="F929" t="str">
            <v>65196 Flax yarn</v>
          </cell>
        </row>
        <row r="930">
          <cell r="C930" t="str">
            <v>522.61</v>
          </cell>
          <cell r="E930" t="str">
            <v>522.57</v>
          </cell>
          <cell r="F930" t="str">
            <v>65226 Cotton woven fabrics, n.e.s., mixed with textile materials, n.e.s., unbleached, weighing over 200 g/m2</v>
          </cell>
        </row>
        <row r="931">
          <cell r="C931" t="str">
            <v>522.61</v>
          </cell>
          <cell r="E931" t="str">
            <v>522.68</v>
          </cell>
          <cell r="F931" t="str">
            <v>65231 Cotton woven fabrics, n.e.s., bleached, not under 85% (weight) cotton, weighing not over 200 g/m2</v>
          </cell>
        </row>
        <row r="932">
          <cell r="C932" t="str">
            <v>522.62</v>
          </cell>
          <cell r="E932" t="str">
            <v>522.69</v>
          </cell>
          <cell r="F932" t="str">
            <v>65232 Cotton woven fabrics, n.e.s., dyed, not under 85% (weight) cotton, weighing not over 200 g/m2</v>
          </cell>
        </row>
        <row r="933">
          <cell r="C933" t="str">
            <v>522.63</v>
          </cell>
          <cell r="E933" t="str">
            <v>522.69</v>
          </cell>
          <cell r="F933" t="str">
            <v>65233 Cotton woven fabrics, n.e.s., with yarns of different colors, not under 85% (weight) cotton, weighing not over 200 g/m2</v>
          </cell>
        </row>
        <row r="934">
          <cell r="C934" t="str">
            <v>522.64</v>
          </cell>
          <cell r="E934" t="str">
            <v>522.69</v>
          </cell>
          <cell r="F934" t="str">
            <v>65234 Cotton woven fabrics, n.e.s., printed, not under 85% (weight) cotton, weighing not over 200 g/m2</v>
          </cell>
        </row>
        <row r="935">
          <cell r="C935" t="str">
            <v>522.64</v>
          </cell>
          <cell r="E935" t="str">
            <v>522.69</v>
          </cell>
          <cell r="F935" t="str">
            <v>65241 Cotton woven fabrics, n.e.s., bleached, not under 85% (weight) cotton, weighing over 200 g/m2</v>
          </cell>
        </row>
        <row r="936">
          <cell r="C936" t="str">
            <v>522.65</v>
          </cell>
          <cell r="E936" t="str">
            <v>522.69</v>
          </cell>
          <cell r="F936" t="str">
            <v>65242 Cotton woven fabrics, n.e.s., dyed, not under 85% (weight) cotton, weighing over 200 g/m2</v>
          </cell>
        </row>
        <row r="937">
          <cell r="C937" t="str">
            <v>522.65</v>
          </cell>
          <cell r="E937" t="str">
            <v>522.69</v>
          </cell>
          <cell r="F937" t="str">
            <v>65243 Cotton woven fabrics, n.e.s., denim, not under 85% (weight) cotton, weighing over 200 g/m2</v>
          </cell>
        </row>
        <row r="938">
          <cell r="C938" t="str">
            <v>522.51</v>
          </cell>
          <cell r="E938" t="str">
            <v>522.69</v>
          </cell>
          <cell r="F938" t="str">
            <v>65197 Yarn of jute or other textile bast fibers (excluding flax, true hemp and ramie)</v>
          </cell>
        </row>
        <row r="939">
          <cell r="C939" t="str">
            <v>522.67</v>
          </cell>
          <cell r="E939" t="str">
            <v>522.69</v>
          </cell>
          <cell r="F939" t="str">
            <v>65245 Cotton woven fabrics, n.e.s., printed, not under 85% (weight) cotton, weighing over 200 g/m2</v>
          </cell>
        </row>
        <row r="940">
          <cell r="C940" t="str">
            <v>285.2</v>
          </cell>
          <cell r="E940" t="str">
            <v>523.1</v>
          </cell>
          <cell r="F940" t="str">
            <v>52254 Iron oxides and hydroxides; earth colors 70% or more by weight of combined iron evaluated as fe203</v>
          </cell>
        </row>
        <row r="941">
          <cell r="C941" t="str">
            <v>522.66</v>
          </cell>
          <cell r="E941" t="str">
            <v>523.1</v>
          </cell>
          <cell r="F941" t="str">
            <v>65244 Cotton woven fabrics, n.e.s., with yarns of different colors (except denim), not under 85% (weight) cotton, weighing over 200 g/m2</v>
          </cell>
        </row>
        <row r="942">
          <cell r="C942" t="str">
            <v>522.52</v>
          </cell>
          <cell r="E942" t="str">
            <v>523.1</v>
          </cell>
          <cell r="F942" t="str">
            <v>65199 Yarn of vegetable textile fibers, n.e.s. (including true hemp and coir yarns); paper yarns</v>
          </cell>
        </row>
        <row r="943">
          <cell r="C943" t="str">
            <v>522.52</v>
          </cell>
          <cell r="E943" t="str">
            <v>523.1</v>
          </cell>
          <cell r="F943" t="str">
            <v>65211 Cotton gauze (other than narrow or special fabrics and trimmings)</v>
          </cell>
        </row>
        <row r="944">
          <cell r="C944" t="str">
            <v>522.53</v>
          </cell>
          <cell r="E944" t="str">
            <v>523.21</v>
          </cell>
          <cell r="F944" t="str">
            <v>65212 Cotton terry toweling and similar terry woven fabrics, unbleached (other than narrow or special fabrics)</v>
          </cell>
        </row>
        <row r="945">
          <cell r="C945" t="str">
            <v>522.53</v>
          </cell>
          <cell r="E945" t="str">
            <v>523.22</v>
          </cell>
          <cell r="F945" t="str">
            <v>65213 Cotton terry toweling and similar terry woven fabrics, bleached (other than narrow or special fabrics)</v>
          </cell>
        </row>
        <row r="946">
          <cell r="C946" t="str">
            <v>522.54</v>
          </cell>
          <cell r="E946" t="str">
            <v>523.29</v>
          </cell>
          <cell r="F946" t="str">
            <v>65214 Cotton pile woven fabrics (other than terry toweling, similar terry fabrics and narrow or special fabrics), uncut</v>
          </cell>
        </row>
        <row r="947">
          <cell r="C947" t="str">
            <v>522.54</v>
          </cell>
          <cell r="E947" t="str">
            <v>523.29</v>
          </cell>
          <cell r="F947" t="str">
            <v>65215 Cotton pile and chenille woven fabrics, n.e.s. (other than terry toweling, similar terry fabrics and narrow or special fabrics)</v>
          </cell>
        </row>
        <row r="948">
          <cell r="C948" t="str">
            <v>522.55</v>
          </cell>
          <cell r="E948" t="str">
            <v>523.29</v>
          </cell>
          <cell r="F948" t="str">
            <v>65221 Cotton woven fabrics, n.e.s., unbleached, not under 85% (weight) cotton, weighing not over 200 g/m2</v>
          </cell>
        </row>
        <row r="949">
          <cell r="C949" t="str">
            <v>522.56</v>
          </cell>
          <cell r="E949" t="str">
            <v>523.29</v>
          </cell>
          <cell r="F949" t="str">
            <v>65222 Cotton woven fabrics, n.e.s., unbleached, not under 85% (weight) cotton, weighing over 200 g/m2</v>
          </cell>
        </row>
        <row r="950">
          <cell r="C950" t="str">
            <v>522.57</v>
          </cell>
          <cell r="E950" t="str">
            <v>523.29</v>
          </cell>
          <cell r="F950" t="str">
            <v>65223 Cotton woven fabrics, n.e.s., unbleached, under 85% (weight) cotton, mixed mainly with manmade fibers, weighing not over 200 g/m2</v>
          </cell>
        </row>
        <row r="951">
          <cell r="C951" t="str">
            <v>522.57</v>
          </cell>
          <cell r="E951" t="str">
            <v>523.29</v>
          </cell>
          <cell r="F951" t="str">
            <v>65224 Cotton woven fabrics, n.e.s., unbleached, under 85% (weight) cotton, mixed mainly with manmade fibers, weighing over 200 g/m2</v>
          </cell>
        </row>
        <row r="952">
          <cell r="C952" t="str">
            <v>522.57</v>
          </cell>
          <cell r="E952" t="str">
            <v>523.29</v>
          </cell>
          <cell r="F952" t="str">
            <v>65225 Cotton woven fabrics, n.e.s., mixed with textile materials, n.e.s., unbleached, weighing not over 200 g/m2</v>
          </cell>
        </row>
        <row r="953">
          <cell r="C953" t="str">
            <v>522.68</v>
          </cell>
          <cell r="E953" t="str">
            <v>523.29</v>
          </cell>
          <cell r="F953" t="str">
            <v>65251 Cotton woven fabrics n.e.s., bleached, under 85% (weight) cotton, mixed mainly with manmade fibers, weighing not over 200 g/m2</v>
          </cell>
        </row>
        <row r="954">
          <cell r="C954" t="str">
            <v>522.69</v>
          </cell>
          <cell r="E954" t="str">
            <v>523.29</v>
          </cell>
          <cell r="F954" t="str">
            <v>65252 Cotton woven fabrics, n.e.s., dyed, under 85% (weight) cotton, mixed mainly with manmade fibers, weighing not over 200 g/m2</v>
          </cell>
        </row>
        <row r="955">
          <cell r="C955" t="str">
            <v>522.69</v>
          </cell>
          <cell r="E955" t="str">
            <v>523.31</v>
          </cell>
          <cell r="F955" t="str">
            <v>65253 Cotton woven fabrics, n.e.s., with yarns of different colors, under 85% (weight) cotton, mixed mainly with manmade fibers, weighing not over 200 g/m2</v>
          </cell>
        </row>
        <row r="956">
          <cell r="C956" t="str">
            <v>522.69</v>
          </cell>
          <cell r="E956" t="str">
            <v>523.31</v>
          </cell>
          <cell r="F956" t="str">
            <v>65254 Cotton woven fabrics, n.e.s., printed, under 85% (weight) cotton, mixed mainly with manmade fibers, weighing not over 200 g/m2</v>
          </cell>
        </row>
        <row r="957">
          <cell r="C957" t="str">
            <v>522.69</v>
          </cell>
          <cell r="E957" t="str">
            <v>523.32</v>
          </cell>
          <cell r="F957" t="str">
            <v>65261 Cotton woven fabrics, n.e.s., bleached, under 85% (weight) cotton, mixed mainly with manmade fibers, weighing over 200 g/m2</v>
          </cell>
        </row>
        <row r="958">
          <cell r="C958" t="str">
            <v>522.69</v>
          </cell>
          <cell r="E958" t="str">
            <v>523.39</v>
          </cell>
          <cell r="F958" t="str">
            <v>65262 Cotton woven fabrics, n.e.s., dyed, under 85% (weight) cotton, mixed mainly with manmade fibers, weighing over 200 g/m2</v>
          </cell>
        </row>
        <row r="959">
          <cell r="C959" t="str">
            <v>522.69</v>
          </cell>
          <cell r="E959" t="str">
            <v>523.39</v>
          </cell>
          <cell r="F959" t="str">
            <v>65263 Cotton woven fabrics, n.e.s., denim, under 85% (weight) cotton, mixed mainly with manmade fibers, weighing over 200 g/m2</v>
          </cell>
        </row>
        <row r="960">
          <cell r="C960" t="str">
            <v>522.69</v>
          </cell>
          <cell r="E960" t="str">
            <v>523.41</v>
          </cell>
          <cell r="F960" t="str">
            <v>65264 Cotton woven fabrics, n.e.s., different yarn colors (except denim), under 85% (wt) cotton, mixed mainly with manmade fibers, weighing over 200 g/m2</v>
          </cell>
        </row>
        <row r="961">
          <cell r="C961" t="str">
            <v>522.69</v>
          </cell>
          <cell r="E961" t="str">
            <v>523.42</v>
          </cell>
          <cell r="F961" t="str">
            <v>65265 Cotton woven fabrics, n.e.s., printed, under 85% (weight) cotton, mixed mainly with manmade fibers, weighing over 200 g/m2</v>
          </cell>
        </row>
        <row r="962">
          <cell r="C962" t="str">
            <v>523.1</v>
          </cell>
          <cell r="E962" t="str">
            <v>523.43</v>
          </cell>
          <cell r="F962" t="str">
            <v>65291 Cotton woven fabrics, n.e.s., mixed with textile materials, n.e.s., bleached, weighing not over 200 g/m2</v>
          </cell>
        </row>
        <row r="963">
          <cell r="C963" t="str">
            <v>523.1</v>
          </cell>
          <cell r="E963" t="str">
            <v>523.43</v>
          </cell>
          <cell r="F963" t="str">
            <v>65292 Cotton woven fabrics, n.e.s., mixed with textile materials, n.e.s., dyed, weighing not over 200 g/m2</v>
          </cell>
        </row>
        <row r="964">
          <cell r="C964" t="str">
            <v>523.1</v>
          </cell>
          <cell r="E964" t="str">
            <v>523.44</v>
          </cell>
          <cell r="F964" t="str">
            <v>65293 Cotton woven fabrics, n.e.s., mixed with textile materials, n.e.s., with yarns of different colors, weighing not over 200 g/m2</v>
          </cell>
        </row>
        <row r="965">
          <cell r="C965" t="str">
            <v>523.1</v>
          </cell>
          <cell r="E965" t="str">
            <v>523.44</v>
          </cell>
          <cell r="F965" t="str">
            <v>65294 Cotton woven fabrics, n.e.s., mixed with textile materials, n.e.s., printed, weighing not over 200 g/m2</v>
          </cell>
        </row>
        <row r="966">
          <cell r="C966" t="str">
            <v>523.1</v>
          </cell>
          <cell r="E966" t="str">
            <v>523.44</v>
          </cell>
          <cell r="F966" t="str">
            <v>65295 Cotton woven fabrics, n.e.s., mixed with textile materials, n.e.s., bleached, weighing over 200 g/m2</v>
          </cell>
        </row>
        <row r="967">
          <cell r="C967" t="str">
            <v>523.1</v>
          </cell>
          <cell r="E967" t="str">
            <v>523.45</v>
          </cell>
          <cell r="F967" t="str">
            <v>65296 Cotton woven fabrics, n.e.s., mixed with textile materials, n.e.s., dyed, weighing over 200 g/m2</v>
          </cell>
        </row>
        <row r="968">
          <cell r="C968" t="str">
            <v>523.21</v>
          </cell>
          <cell r="E968" t="str">
            <v>523.45</v>
          </cell>
          <cell r="F968" t="str">
            <v>65297 Cotton woven fabrics, n.e.s., mixed with textile materials, n.e.s., with yarns of different colors, weighing over 200 g/m2</v>
          </cell>
        </row>
        <row r="969">
          <cell r="C969" t="str">
            <v>523.22</v>
          </cell>
          <cell r="E969" t="str">
            <v>523.49</v>
          </cell>
          <cell r="F969" t="str">
            <v>65298 Cotton woven fabrics, n.e.s., mixed with textile materials, n.e.s., printed, weighing over 200 g/m2</v>
          </cell>
        </row>
        <row r="970">
          <cell r="C970" t="str">
            <v>523.29</v>
          </cell>
          <cell r="E970" t="str">
            <v>523.49</v>
          </cell>
          <cell r="F970" t="str">
            <v>65311 Woven fabrics from high tenacity nylon or other polyamide or polyester yarn (other than pile or chenille and narrow or special fabrics)</v>
          </cell>
        </row>
        <row r="971">
          <cell r="C971" t="str">
            <v>523.29</v>
          </cell>
          <cell r="E971" t="str">
            <v>523.49</v>
          </cell>
          <cell r="F971" t="str">
            <v>65312 Woven fabrics from strip or straw of synthetic textile materials (other than pile or chenille and narrow or special fabrics)</v>
          </cell>
        </row>
        <row r="972">
          <cell r="C972" t="str">
            <v>523.29</v>
          </cell>
          <cell r="E972" t="str">
            <v>523.49</v>
          </cell>
          <cell r="F972" t="str">
            <v>65313 Fabrics of layers of parallel synthetic filament yarns, superimposed on each other at acute or right angles, layers bonded (no narrow etc. fabrics)</v>
          </cell>
        </row>
        <row r="973">
          <cell r="C973" t="str">
            <v>523.29</v>
          </cell>
          <cell r="E973" t="str">
            <v>523.49</v>
          </cell>
          <cell r="F973" t="str">
            <v>65314 Woven manmade textile fabrics, n.e.s., not under 85% (weight) filaments of nylon or other polyamides (other than pile, chenille, narrow etc. fabrics)</v>
          </cell>
        </row>
        <row r="974">
          <cell r="C974" t="str">
            <v>523.29</v>
          </cell>
          <cell r="E974" t="str">
            <v>523.49</v>
          </cell>
          <cell r="F974" t="str">
            <v>65315 Woven manmade textile fabrics, n.e.s., not under 85% (weight) textured filaments of polyester (other than pile or chenille and narrow etc. fabrics)</v>
          </cell>
        </row>
        <row r="975">
          <cell r="C975" t="str">
            <v>523.29</v>
          </cell>
          <cell r="E975" t="str">
            <v>523.49</v>
          </cell>
          <cell r="F975" t="str">
            <v>65316 Woven manmade textile fabrics, n.e.s., not under 85% (weight) non-textured filaments of polyester (other than pile, chenille, narrow etc. fabrics)</v>
          </cell>
        </row>
        <row r="976">
          <cell r="C976" t="str">
            <v>523.29</v>
          </cell>
          <cell r="E976" t="str">
            <v>523.49</v>
          </cell>
          <cell r="F976" t="str">
            <v>65317 Woven manmade textile fabrics, n.e.s., not under 85% (weight) synthetic filaments, n.e.s. (other than pile, chenille, narrow etc. fabrics)</v>
          </cell>
        </row>
        <row r="977">
          <cell r="C977" t="str">
            <v>523.29</v>
          </cell>
          <cell r="E977" t="str">
            <v>523.51</v>
          </cell>
          <cell r="F977" t="str">
            <v>65318 Woven manmade textile fabrics, n.e.s., under 85% (weight) synthetic filame nts, mixed mainly with cotton (except pile, chenille, narrow etc. fabrics)</v>
          </cell>
        </row>
        <row r="978">
          <cell r="C978" t="str">
            <v>523.29</v>
          </cell>
          <cell r="E978" t="str">
            <v>523.52</v>
          </cell>
          <cell r="F978" t="str">
            <v>65319 Woven manmade textile fabrics, n.e.s., of synthetic filament yarns, n.e.s. (except pile, chenille, narrow etc. fabrics)</v>
          </cell>
        </row>
        <row r="979">
          <cell r="C979" t="str">
            <v>523.29</v>
          </cell>
          <cell r="E979" t="str">
            <v>523.59</v>
          </cell>
          <cell r="F979" t="str">
            <v>65321 Woven fabrics of polyester staple fibers, not under 85% (weight) of such fibers (other than pile or chenille and narrow or special fabrics)</v>
          </cell>
        </row>
        <row r="980">
          <cell r="C980" t="str">
            <v>523.29</v>
          </cell>
          <cell r="E980" t="str">
            <v>523.61</v>
          </cell>
          <cell r="F980" t="str">
            <v>65325 Woven fabrics of acrylic or modacrylic staple fibers, not under 85% (weight) of such fibers (other than pile or chenille and narrow etc. fabrics)</v>
          </cell>
        </row>
        <row r="981">
          <cell r="C981" t="str">
            <v>523.29</v>
          </cell>
          <cell r="E981" t="str">
            <v>523.63</v>
          </cell>
          <cell r="F981" t="str">
            <v>65329 Woven fabrics of synthetic staple fibers, n.e.s., not under 85% (weight) of such fibers (other than pile or chenille and narrow or special fabrics)</v>
          </cell>
        </row>
        <row r="982">
          <cell r="C982" t="str">
            <v>523.31</v>
          </cell>
          <cell r="E982" t="str">
            <v>523.63</v>
          </cell>
          <cell r="F982" t="str">
            <v>65331 Woven fabrics of polyester staple fibers, under 85% (weight) of such fibers, mixed mainly with cotton, not over 170 g/m2 (no pile, narrow etc. fabric)</v>
          </cell>
        </row>
        <row r="983">
          <cell r="C983" t="str">
            <v>523.31</v>
          </cell>
          <cell r="E983" t="str">
            <v>523.63</v>
          </cell>
          <cell r="F983" t="str">
            <v>65332 Woven fabrics of synthetic staple fibers, n.e.s., under 85% (weight) of such fibers, mixed mainly with cotton, not over 170 g/m2 (no pile etc. fabric)</v>
          </cell>
        </row>
        <row r="984">
          <cell r="C984" t="str">
            <v>523.32</v>
          </cell>
          <cell r="E984" t="str">
            <v>523.63</v>
          </cell>
          <cell r="F984" t="str">
            <v>65333 Woven fabrics of polyester staple fibers, under 85% (weight) of such fibers, mixed mainly with cotton, over 170 g/m2 (no pile, narrow etc. fabrics)</v>
          </cell>
        </row>
        <row r="985">
          <cell r="C985" t="str">
            <v>523.39</v>
          </cell>
          <cell r="E985" t="str">
            <v>523.63</v>
          </cell>
          <cell r="F985" t="str">
            <v>65334 Woven fabrics of synthetic staple fibers, n.e.s., under 85% (weight) of such fibers, mixed mainly with cotton, over 170 g/m2 (no pile etc. fabrics)</v>
          </cell>
        </row>
        <row r="986">
          <cell r="C986" t="str">
            <v>523.39</v>
          </cell>
          <cell r="E986" t="str">
            <v>523.64</v>
          </cell>
          <cell r="F986" t="str">
            <v>65341 Woven fabrics of synthetic staple fibers, under 85% (weight) of such fibers, mixed mainly with wool or fine animal hair (no pile, narrow etc. fabrics)</v>
          </cell>
        </row>
        <row r="987">
          <cell r="C987" t="str">
            <v>523.41</v>
          </cell>
          <cell r="E987" t="str">
            <v>523.65</v>
          </cell>
          <cell r="F987" t="str">
            <v>65342 Woven fabrics of synthetic staple fibers, under 85% (weight) of such fibers, mixed mainly with manmade filaments (no pile, narrow etc. fabrics)</v>
          </cell>
        </row>
        <row r="988">
          <cell r="C988" t="str">
            <v>523.42</v>
          </cell>
          <cell r="E988" t="str">
            <v>523.72</v>
          </cell>
          <cell r="F988" t="str">
            <v>65343 Woven fabrics, under 85% (weight) synthetic staple fibers mixed mainly with fibers except cotton, wool, etc., or manmade filaments (no pile etc.)</v>
          </cell>
        </row>
        <row r="989">
          <cell r="C989" t="str">
            <v>523.42</v>
          </cell>
          <cell r="E989" t="str">
            <v>523.73</v>
          </cell>
          <cell r="F989" t="str">
            <v>65351 Woven fabrics obtained from high tenacity yarn of viscose rayon (other than pile or chenille and narrow or special fabrics)</v>
          </cell>
        </row>
        <row r="990">
          <cell r="C990" t="str">
            <v>523.42</v>
          </cell>
          <cell r="E990" t="str">
            <v>523.74</v>
          </cell>
          <cell r="F990" t="str">
            <v>65352 Woven fabrics of artificial filaments or strip, etc., not under 85% (weight) of such textile materials (no pile, chenille or narrow etc. fabrics)</v>
          </cell>
        </row>
        <row r="991">
          <cell r="C991" t="str">
            <v>523.43</v>
          </cell>
          <cell r="E991" t="str">
            <v>523.79</v>
          </cell>
          <cell r="F991" t="str">
            <v>65359 Woven fabrics of artificial filament yarn, n.e.s. (other than pile or chenille and narrow or special fabrics)</v>
          </cell>
        </row>
        <row r="992">
          <cell r="C992" t="str">
            <v>523.43</v>
          </cell>
          <cell r="E992" t="str">
            <v>523.79</v>
          </cell>
          <cell r="F992" t="str">
            <v>65360 Woven fabrics of artificial staple fibers, not under 85% (weight) of such fibers (other than pile or chenille and narrow or special fabrics)</v>
          </cell>
        </row>
        <row r="993">
          <cell r="C993" t="str">
            <v>523.44</v>
          </cell>
          <cell r="E993" t="str">
            <v>523.79</v>
          </cell>
          <cell r="F993" t="str">
            <v>65381 Woven fabrics of artificial staple fibers, under 85% (weight) of such fibers, mixed mainly with cotton (no pile, chenille or narrow etc. fabrics)</v>
          </cell>
        </row>
        <row r="994">
          <cell r="C994" t="str">
            <v>523.44</v>
          </cell>
          <cell r="E994" t="str">
            <v>523.79</v>
          </cell>
          <cell r="F994" t="str">
            <v>65382 Woven fabrics of artificial staple fibers, under 85% (weight) of such fibers, mixed mainly with wool or fine animal hair (no pile, narrow etc. fabric)</v>
          </cell>
        </row>
        <row r="995">
          <cell r="C995" t="str">
            <v>523.44</v>
          </cell>
          <cell r="E995" t="str">
            <v>523.79</v>
          </cell>
          <cell r="F995" t="str">
            <v>65383 Woven fabrics of artificial staple fibers, under 85% (weight) of such fibers, mixed mainly with manmade filaments (no pile, narrow etc. fabrics)</v>
          </cell>
        </row>
        <row r="996">
          <cell r="C996" t="str">
            <v>523.45</v>
          </cell>
          <cell r="E996" t="str">
            <v>523.81</v>
          </cell>
          <cell r="F996" t="str">
            <v>65389 Woven fabrics, under 85% (weight) artificial staple fibers mixed mainly with fibers except cotton, wool, etc. or manmade filaments (no pile etc.)</v>
          </cell>
        </row>
        <row r="997">
          <cell r="C997" t="str">
            <v>523.45</v>
          </cell>
          <cell r="E997" t="str">
            <v>523.81</v>
          </cell>
          <cell r="F997" t="str">
            <v>65391 Woven pile fabrics of manmade fibers, uncut (other than narrow or special fabrics)</v>
          </cell>
        </row>
        <row r="998">
          <cell r="C998" t="str">
            <v>523.49</v>
          </cell>
          <cell r="E998" t="str">
            <v>523.81</v>
          </cell>
          <cell r="F998" t="str">
            <v>65393 Woven cut pile fabrics and chenille fabrics of manmade fibers (other than narrow or special fabrics)</v>
          </cell>
        </row>
        <row r="999">
          <cell r="C999" t="str">
            <v>523.49</v>
          </cell>
          <cell r="E999" t="str">
            <v>523.83</v>
          </cell>
          <cell r="F999" t="str">
            <v>65411 Woven fabrics of noil silk (other than pile or chenille and narrow or special fabrics)</v>
          </cell>
        </row>
        <row r="1000">
          <cell r="C1000" t="str">
            <v>523.49</v>
          </cell>
          <cell r="E1000" t="str">
            <v>523.83</v>
          </cell>
          <cell r="F1000" t="str">
            <v>65413 Woven fabrics of silk, not under 85% (weight) silk or silk waste, other than noil silk (other than pile or chenille and narrow or special fabrics)</v>
          </cell>
        </row>
        <row r="1001">
          <cell r="C1001" t="str">
            <v>523.49</v>
          </cell>
          <cell r="E1001" t="str">
            <v>523.83</v>
          </cell>
          <cell r="F1001" t="str">
            <v>65419 Woven fabrics of silk, n.e.s., including silk fabrics under 85% silk or silk waste (other than pile or chenille and narrow or special fabrics)</v>
          </cell>
        </row>
        <row r="1002">
          <cell r="C1002" t="str">
            <v>523.49</v>
          </cell>
          <cell r="E1002" t="str">
            <v>523.84</v>
          </cell>
          <cell r="F1002" t="str">
            <v>65421 Woven fabrics of carded wool or fine animal hair, not under 85% (weight) of such fibers (other than pile or chenille and narrow or special fabrics)</v>
          </cell>
        </row>
        <row r="1003">
          <cell r="C1003" t="str">
            <v>523.49</v>
          </cell>
          <cell r="E1003" t="str">
            <v>523.84</v>
          </cell>
          <cell r="F1003" t="str">
            <v>65422 Woven fabrics of combed wool or fine animal hair, not under 85% (weight) of such fibers (other than pile or chenille and narrow or special fabrics)</v>
          </cell>
        </row>
        <row r="1004">
          <cell r="C1004" t="str">
            <v>523.49</v>
          </cell>
          <cell r="E1004" t="str">
            <v>523.84</v>
          </cell>
          <cell r="F1004" t="str">
            <v>65431 Woven fabrics of carded wool or fine animal hair, under 85% (weight) of such fibers, mixed mainly with manmade textile materials (no pile etc.)</v>
          </cell>
        </row>
        <row r="1005">
          <cell r="C1005" t="str">
            <v>523.49</v>
          </cell>
          <cell r="E1005" t="str">
            <v>523.84</v>
          </cell>
          <cell r="F1005" t="str">
            <v>65432 Woven fabrics of combed wool or fine animal hair, under 85% (weight) of such fibers, mixed mainly with manmade textile materials (no pile etc.)</v>
          </cell>
        </row>
        <row r="1006">
          <cell r="C1006" t="str">
            <v>523.49</v>
          </cell>
          <cell r="E1006" t="str">
            <v>524.31</v>
          </cell>
          <cell r="F1006" t="str">
            <v>65433 Woven fabrics of carded wool or fine animal hair, under 85% (weight) of such fibers, mixed mainly with fibers other than manmade (no pile etc.)</v>
          </cell>
        </row>
        <row r="1007">
          <cell r="C1007" t="str">
            <v>523.49</v>
          </cell>
          <cell r="E1007" t="str">
            <v>524.31</v>
          </cell>
          <cell r="F1007" t="str">
            <v>65434 Woven fabrics of combed wool or fine animal hair, under 85% (weight) of such fibers, mixed mainly with fibers other than manmade (no pile etc.)</v>
          </cell>
        </row>
        <row r="1008">
          <cell r="C1008" t="str">
            <v>523.51</v>
          </cell>
          <cell r="E1008" t="str">
            <v>524.31</v>
          </cell>
          <cell r="F1008" t="str">
            <v>65435 Woven pile and chenille fabrics of wool or fine animal hair (other than narrow or special fabrics)</v>
          </cell>
        </row>
        <row r="1009">
          <cell r="C1009" t="str">
            <v>523.52</v>
          </cell>
          <cell r="E1009" t="str">
            <v>524.31</v>
          </cell>
          <cell r="F1009" t="str">
            <v>65441 Woven flax fabrics, not under 85% (weight) flax (other than narrow or special fabrics)</v>
          </cell>
        </row>
        <row r="1010">
          <cell r="C1010" t="str">
            <v>523.59</v>
          </cell>
          <cell r="E1010" t="str">
            <v>524.31</v>
          </cell>
          <cell r="F1010" t="str">
            <v>65442 Woven flax fabrics, under 85% (weight) flax (other than narrow or special fabrics)</v>
          </cell>
        </row>
        <row r="1011">
          <cell r="C1011" t="str">
            <v>523.61</v>
          </cell>
          <cell r="E1011" t="str">
            <v>524.31</v>
          </cell>
          <cell r="F1011" t="str">
            <v>65450 Woven fabrics of jute or other textile bast fibers (other than narrow or special fabrics)</v>
          </cell>
        </row>
        <row r="1012">
          <cell r="C1012" t="str">
            <v>523.63</v>
          </cell>
          <cell r="E1012" t="str">
            <v>524.31</v>
          </cell>
          <cell r="F1012" t="str">
            <v>65460 Woven fabrics of glass fiber (including narrow fabrics)</v>
          </cell>
        </row>
        <row r="1013">
          <cell r="C1013" t="str">
            <v>523.63</v>
          </cell>
          <cell r="E1013" t="str">
            <v>523.89</v>
          </cell>
          <cell r="F1013" t="str">
            <v>65491 Woven fabrics of metal thread, yarn or strip, used for apparel, furnishing fabrics, etc.</v>
          </cell>
        </row>
        <row r="1014">
          <cell r="C1014" t="str">
            <v>523.63</v>
          </cell>
          <cell r="E1014" t="str">
            <v>523.89</v>
          </cell>
          <cell r="F1014" t="str">
            <v>65492 Woven fabrics of coarse animal hair or horsehair</v>
          </cell>
        </row>
        <row r="1015">
          <cell r="C1015" t="str">
            <v>523.63</v>
          </cell>
          <cell r="E1015" t="str">
            <v>524.32</v>
          </cell>
          <cell r="F1015" t="str">
            <v>65493 Woven fabrics of vegetable textile fibers, n.e.s.; woven fabrics of paper yarn</v>
          </cell>
        </row>
        <row r="1016">
          <cell r="C1016" t="str">
            <v>523.63</v>
          </cell>
          <cell r="E1016" t="str">
            <v>524.32</v>
          </cell>
          <cell r="F1016" t="str">
            <v>65494 Woven gauze fabrics (excluding narrow fabrics) of textile materials other than cotton</v>
          </cell>
        </row>
        <row r="1017">
          <cell r="C1017" t="str">
            <v>523.63</v>
          </cell>
          <cell r="E1017" t="str">
            <v>524.32</v>
          </cell>
          <cell r="F1017" t="str">
            <v>65495 Woven pile and chenille fabrics, n.e.s., of textile materials other than wool, cotton and manmade fibers (excluding narrow fabrics)</v>
          </cell>
        </row>
        <row r="1018">
          <cell r="C1018" t="str">
            <v>523.64</v>
          </cell>
          <cell r="E1018" t="str">
            <v>524.32</v>
          </cell>
          <cell r="F1018" t="str">
            <v>65496 Woven terry toweling and similar terry fabrics (excluding narrow fabrics) of textile materials other than cotton</v>
          </cell>
        </row>
        <row r="1019">
          <cell r="C1019" t="str">
            <v>523.65</v>
          </cell>
          <cell r="E1019" t="str">
            <v>524.32</v>
          </cell>
          <cell r="F1019" t="str">
            <v>65497 Woven tufted textile fabrics (other than narrow or special fabrics)</v>
          </cell>
        </row>
        <row r="1020">
          <cell r="C1020" t="str">
            <v>523.71</v>
          </cell>
          <cell r="E1020" t="str">
            <v>525.11</v>
          </cell>
          <cell r="F1020" t="str">
            <v>65511 Knitted or crocheted long pile fabrics</v>
          </cell>
        </row>
        <row r="1021">
          <cell r="C1021" t="str">
            <v>523.72</v>
          </cell>
          <cell r="E1021" t="str">
            <v>525.13</v>
          </cell>
          <cell r="F1021" t="str">
            <v>65512 Knitted or crocheted looped pile fabrics</v>
          </cell>
        </row>
        <row r="1022">
          <cell r="C1022" t="str">
            <v>523.73</v>
          </cell>
          <cell r="E1022" t="str">
            <v>525.15</v>
          </cell>
          <cell r="F1022" t="str">
            <v>65519 Knitted or crocheted pile fabrics, n.e.s.</v>
          </cell>
        </row>
        <row r="1023">
          <cell r="C1023" t="str">
            <v>523.74</v>
          </cell>
          <cell r="E1023" t="str">
            <v>525.19</v>
          </cell>
          <cell r="F1023" t="str">
            <v>65521 Knitted or crocheted fabrics (other than pile), not impregnated, coated etc., not over 30 cm wide</v>
          </cell>
        </row>
        <row r="1024">
          <cell r="C1024" t="str">
            <v>523.79</v>
          </cell>
          <cell r="E1024" t="str">
            <v>525.17</v>
          </cell>
          <cell r="F1024" t="str">
            <v>65523 Knitted fabrics, n.e.s., not impregnated, coated, etc., warp knit (including those made on galloon knitting machines)</v>
          </cell>
        </row>
        <row r="1025">
          <cell r="C1025" t="str">
            <v>523.79</v>
          </cell>
          <cell r="E1025" t="str">
            <v>525.91</v>
          </cell>
          <cell r="F1025" t="str">
            <v>65529 Knitted or crocheted fabrics, n.e.s.</v>
          </cell>
        </row>
        <row r="1026">
          <cell r="C1026" t="str">
            <v>523.75</v>
          </cell>
          <cell r="E1026" t="str">
            <v>525.91</v>
          </cell>
          <cell r="F1026" t="str">
            <v>65522 Knitted or crocheted fabrics (other than pile), not impregnated, coated etc., over 30 cm wide, with 5% (weight) or more elastic yarn or rubber thread</v>
          </cell>
        </row>
        <row r="1027">
          <cell r="C1027" t="str">
            <v>523.79</v>
          </cell>
          <cell r="E1027" t="str">
            <v>525.95</v>
          </cell>
          <cell r="F1027" t="str">
            <v>65611 Narrow woven pile and chenille fabrics, including terry toweling and other narrow terry fabrics</v>
          </cell>
        </row>
        <row r="1028">
          <cell r="C1028" t="str">
            <v>523.79</v>
          </cell>
          <cell r="E1028" t="str">
            <v>525.95</v>
          </cell>
          <cell r="F1028" t="str">
            <v>65612 Narrow woven fabrics, n.e.s., containing 5% (weight) or more elastomeric yarn or rubber thread</v>
          </cell>
        </row>
        <row r="1029">
          <cell r="C1029" t="str">
            <v>523.79</v>
          </cell>
          <cell r="E1029" t="str">
            <v>524.91</v>
          </cell>
          <cell r="F1029" t="str">
            <v>65613 Narrow woven fabrics, n.e.s.</v>
          </cell>
        </row>
        <row r="1030">
          <cell r="C1030" t="str">
            <v>523.81</v>
          </cell>
          <cell r="E1030" t="str">
            <v>524.92</v>
          </cell>
          <cell r="F1030" t="str">
            <v>65614 Narrow fabrics, consisting of warp without weft assembled by means of an adhesive (bolducs)</v>
          </cell>
        </row>
        <row r="1031">
          <cell r="C1031" t="str">
            <v>523.81</v>
          </cell>
          <cell r="E1031" t="str">
            <v>524.93</v>
          </cell>
          <cell r="F1031" t="str">
            <v>65621 Woven labels, badges and similar articles of textile materials, in the piece or strips, etc., not embroidered</v>
          </cell>
        </row>
        <row r="1032">
          <cell r="C1032" t="str">
            <v>523.81</v>
          </cell>
          <cell r="E1032" t="str">
            <v>524.94</v>
          </cell>
          <cell r="F1032" t="str">
            <v>65629 Labels, badges, and similar articles of nonwoven textile materials, in the piece or strips, etc., not embroidered</v>
          </cell>
        </row>
        <row r="1033">
          <cell r="C1033" t="str">
            <v>523.82</v>
          </cell>
          <cell r="E1033" t="str">
            <v>524.94</v>
          </cell>
          <cell r="F1033" t="str">
            <v>65631 Gimped yarn and man-made monofilament strip, etc.; chenille yarn; loop-wale yarn</v>
          </cell>
        </row>
        <row r="1034">
          <cell r="C1034" t="str">
            <v>523.83</v>
          </cell>
          <cell r="E1034" t="str">
            <v>524.95</v>
          </cell>
          <cell r="F1034" t="str">
            <v>65632 Braids in the piece; ornamental trimmings in the piece, no embroidery, other than knitted or crocheted; tassels, pompons and similar articles</v>
          </cell>
        </row>
        <row r="1035">
          <cell r="C1035" t="str">
            <v>523.83</v>
          </cell>
          <cell r="E1035" t="str">
            <v>524.96</v>
          </cell>
          <cell r="F1035" t="str">
            <v>65641 Tulles and other net fabrics (not including woven, knitted or crocheted fabrics)</v>
          </cell>
        </row>
        <row r="1036">
          <cell r="C1036" t="str">
            <v>523.83</v>
          </cell>
          <cell r="E1036" t="str">
            <v>524.99</v>
          </cell>
          <cell r="F1036" t="str">
            <v>65642 Lace, mechanically made</v>
          </cell>
        </row>
        <row r="1037">
          <cell r="C1037" t="str">
            <v>523.83</v>
          </cell>
          <cell r="E1037" t="str">
            <v>511.14</v>
          </cell>
          <cell r="F1037" t="str">
            <v>65643 Lace, hand-made</v>
          </cell>
        </row>
        <row r="1038">
          <cell r="C1038" t="str">
            <v>523.84</v>
          </cell>
          <cell r="E1038" t="str">
            <v>511.11</v>
          </cell>
          <cell r="F1038" t="str">
            <v>65651 Embroidery without visible ground</v>
          </cell>
        </row>
        <row r="1039">
          <cell r="C1039" t="str">
            <v>523.84</v>
          </cell>
          <cell r="E1039" t="str">
            <v>511.12</v>
          </cell>
          <cell r="F1039" t="str">
            <v>65659 Embroidery, n.e.s. (including applique and other embroidery with the ground retained after embroidering)</v>
          </cell>
        </row>
        <row r="1040">
          <cell r="C1040" t="str">
            <v>523.84</v>
          </cell>
          <cell r="E1040" t="str">
            <v>511.13</v>
          </cell>
          <cell r="F1040" t="str">
            <v>65711 Needleloom felt and stitch-bonded fiber fabrics</v>
          </cell>
        </row>
        <row r="1041">
          <cell r="C1041" t="str">
            <v>523.84</v>
          </cell>
          <cell r="E1041" t="str">
            <v>511.13</v>
          </cell>
          <cell r="F1041" t="str">
            <v>65712 Felt, n.e.s., not impregnated, coated, covered or laminated</v>
          </cell>
        </row>
        <row r="1042">
          <cell r="C1042" t="str">
            <v>524.31</v>
          </cell>
          <cell r="E1042" t="str">
            <v>511.19</v>
          </cell>
          <cell r="F1042" t="str">
            <v>65731 Textile fabrics coated with gum, etc. for book covers, etc.; tracing cloth; prepared painting canvas; buckram and similar fabrics for hat foundations</v>
          </cell>
        </row>
        <row r="1043">
          <cell r="C1043" t="str">
            <v>524.31</v>
          </cell>
          <cell r="E1043" t="str">
            <v>511.21</v>
          </cell>
          <cell r="F1043" t="str">
            <v>65732 Textile fabrics impregnated, coated, covered or laminated with plastics, other than tire cord fabric</v>
          </cell>
        </row>
        <row r="1044">
          <cell r="C1044" t="str">
            <v>524.31</v>
          </cell>
          <cell r="E1044" t="str">
            <v>511.29</v>
          </cell>
          <cell r="F1044" t="str">
            <v>65733 Textile fabrics rubberized, other than tire cord fabric</v>
          </cell>
        </row>
        <row r="1045">
          <cell r="C1045" t="str">
            <v>524.31</v>
          </cell>
          <cell r="E1045" t="str">
            <v>511.22</v>
          </cell>
          <cell r="F1045" t="str">
            <v>65734 Textile fabrics otherwise impregnated, coated or covered; painted theatrical scenery canvas, studio back-cloths or the like</v>
          </cell>
        </row>
        <row r="1046">
          <cell r="C1046" t="str">
            <v>524.31</v>
          </cell>
          <cell r="E1046" t="str">
            <v>511.23</v>
          </cell>
          <cell r="F1046" t="str">
            <v>65735 Textile wall coverings</v>
          </cell>
        </row>
        <row r="1047">
          <cell r="C1047" t="str">
            <v>524.31</v>
          </cell>
          <cell r="E1047" t="str">
            <v>511.24</v>
          </cell>
          <cell r="F1047" t="str">
            <v>65740 Quilted textile products in the piece composed of one or more layers of textile materials assembled with padding, n.e.s.</v>
          </cell>
        </row>
        <row r="1048">
          <cell r="C1048" t="str">
            <v>524.31</v>
          </cell>
          <cell r="E1048" t="str">
            <v>511.24</v>
          </cell>
          <cell r="F1048" t="str">
            <v>65751 Twine, cordage, rope and cables, whether or not plaited or braided and whether or not impregnated, coated, covered or sheathed with rubber or plastics</v>
          </cell>
        </row>
        <row r="1049">
          <cell r="C1049" t="str">
            <v>524.31</v>
          </cell>
          <cell r="E1049" t="str">
            <v>511.24</v>
          </cell>
          <cell r="F1049" t="str">
            <v>65752 Knotted netting of twine, cordage or rope; made up fishing and other nets of textile materials</v>
          </cell>
        </row>
        <row r="1050">
          <cell r="C1050" t="str">
            <v>524.31</v>
          </cell>
          <cell r="E1050" t="str">
            <v>511.24</v>
          </cell>
          <cell r="F1050" t="str">
            <v>65759 Articles of artificial and synthetic textile monofilaments, strip, etc., and twine, cordage or rope, n.e.s.</v>
          </cell>
        </row>
        <row r="1051">
          <cell r="C1051" t="str">
            <v>523.89</v>
          </cell>
          <cell r="E1051" t="str">
            <v>511.25</v>
          </cell>
          <cell r="F1051" t="str">
            <v>65719 Felt, impregnated, coated, covered or laminated, n.e.s.</v>
          </cell>
        </row>
        <row r="1052">
          <cell r="C1052" t="str">
            <v>523.89</v>
          </cell>
          <cell r="E1052" t="str">
            <v>511.26</v>
          </cell>
          <cell r="F1052" t="str">
            <v>65720 Nonwovens, whether or not impregnated, coated, covered or laminated, n.e.s.</v>
          </cell>
        </row>
        <row r="1053">
          <cell r="C1053" t="str">
            <v>524.32</v>
          </cell>
          <cell r="E1053" t="str">
            <v>511.27</v>
          </cell>
          <cell r="F1053" t="str">
            <v>65761 Hat forms, hat bodies and hoods of felt, neither blocked nor with made brims; plateaux and manchons of felt</v>
          </cell>
        </row>
        <row r="1054">
          <cell r="C1054" t="str">
            <v>524.32</v>
          </cell>
          <cell r="E1054" t="str">
            <v>511.29</v>
          </cell>
          <cell r="F1054" t="str">
            <v>65762 Hat shapes, plaited or made with assembled strips of any material, neither blocked nor with made brims, and neither lined nor trimmed</v>
          </cell>
        </row>
        <row r="1055">
          <cell r="C1055" t="str">
            <v>524.32</v>
          </cell>
          <cell r="E1055" t="str">
            <v>511.36</v>
          </cell>
          <cell r="F1055" t="str">
            <v>65771 Textile wadding materials and articles thereof; textile fibers not over 5 mm in length (flock), textile dust and mill neps</v>
          </cell>
        </row>
        <row r="1056">
          <cell r="C1056" t="str">
            <v>524.32</v>
          </cell>
          <cell r="E1056" t="str">
            <v>511.36</v>
          </cell>
          <cell r="F1056" t="str">
            <v>65772 Textile wicks, woven, plaited or knitted, for lamps, stoves, lighters, candles, etc.; incandescent gas mantles and tubular knitted fabric therefor</v>
          </cell>
        </row>
        <row r="1057">
          <cell r="C1057" t="str">
            <v>524.32</v>
          </cell>
          <cell r="E1057" t="str">
            <v>511.36</v>
          </cell>
          <cell r="F1057" t="str">
            <v>65773 Textile products and articles, for technical uses</v>
          </cell>
        </row>
        <row r="1058">
          <cell r="C1058" t="str">
            <v>525.11</v>
          </cell>
          <cell r="E1058" t="str">
            <v>511.36</v>
          </cell>
          <cell r="F1058" t="str">
            <v>65812 Sacks and bags of cotton textiles used for packing goods</v>
          </cell>
        </row>
        <row r="1059">
          <cell r="C1059" t="str">
            <v>525.13</v>
          </cell>
          <cell r="E1059" t="str">
            <v>511.35</v>
          </cell>
          <cell r="F1059" t="str">
            <v>65813 Sacks and bags of manmade textile materials used for packing goods</v>
          </cell>
        </row>
        <row r="1060">
          <cell r="C1060" t="str">
            <v>525.15</v>
          </cell>
          <cell r="E1060" t="str">
            <v>511.36</v>
          </cell>
          <cell r="F1060" t="str">
            <v>65819 Sacks and bags of textile materials, n.e.s. used for packing goods</v>
          </cell>
        </row>
        <row r="1061">
          <cell r="C1061" t="str">
            <v>525.19</v>
          </cell>
          <cell r="E1061" t="str">
            <v>511.31</v>
          </cell>
          <cell r="F1061" t="str">
            <v>65822 Tents of textile materials</v>
          </cell>
        </row>
        <row r="1062">
          <cell r="C1062" t="str">
            <v>525.17</v>
          </cell>
          <cell r="E1062" t="str">
            <v>511.32</v>
          </cell>
          <cell r="F1062" t="str">
            <v>65821 Textile tarpaulins, awnings and sunblinds</v>
          </cell>
        </row>
        <row r="1063">
          <cell r="C1063" t="str">
            <v>525.91</v>
          </cell>
          <cell r="E1063" t="str">
            <v>511.33</v>
          </cell>
          <cell r="F1063" t="str">
            <v>65823 Sails for boats, sailboards or landcraft of textile materials</v>
          </cell>
        </row>
        <row r="1064">
          <cell r="C1064" t="str">
            <v>525.91</v>
          </cell>
          <cell r="E1064" t="str">
            <v>511.34</v>
          </cell>
          <cell r="F1064" t="str">
            <v>65824 Pneumatic mattresses of textile materials</v>
          </cell>
        </row>
        <row r="1065">
          <cell r="C1065" t="str">
            <v>525.95</v>
          </cell>
          <cell r="E1065" t="str">
            <v>511.37</v>
          </cell>
          <cell r="F1065" t="str">
            <v>65829 Camping goods, n.e.s. of textile materials</v>
          </cell>
        </row>
        <row r="1066">
          <cell r="C1066" t="str">
            <v>525.95</v>
          </cell>
          <cell r="E1066" t="str">
            <v>511.37</v>
          </cell>
          <cell r="F1066" t="str">
            <v>65831 Blankets and traveling rugs (not electric) of wool or fine animal hair</v>
          </cell>
        </row>
        <row r="1067">
          <cell r="C1067" t="str">
            <v>524.91</v>
          </cell>
          <cell r="E1067" t="str">
            <v>511.38</v>
          </cell>
          <cell r="F1067" t="str">
            <v>65781 Rubber thread and cord, textile covered</v>
          </cell>
        </row>
        <row r="1068">
          <cell r="C1068" t="str">
            <v>524.92</v>
          </cell>
          <cell r="E1068" t="str">
            <v>511.38</v>
          </cell>
          <cell r="F1068" t="str">
            <v>65785 High tenacity yarn of polyester, nylon or other polyamides or of viscose rayon, impregnated or coated with rubber or plastics</v>
          </cell>
        </row>
        <row r="1069">
          <cell r="C1069" t="str">
            <v>524.93</v>
          </cell>
          <cell r="E1069" t="str">
            <v>511.38</v>
          </cell>
          <cell r="F1069" t="str">
            <v>65789 Textile yarns of specified manmade monofilaments, strip, etc., impregnated, coated, etc. with rubber or plastics, n.e.s.</v>
          </cell>
        </row>
        <row r="1070">
          <cell r="C1070" t="str">
            <v>524.94</v>
          </cell>
          <cell r="E1070" t="str">
            <v>511.38</v>
          </cell>
          <cell r="F1070" t="str">
            <v>65791 Textile hosepiping and similar textile tubing, with or without lining, armor or accessories of other materials</v>
          </cell>
        </row>
        <row r="1071">
          <cell r="C1071" t="str">
            <v>524.94</v>
          </cell>
          <cell r="E1071" t="str">
            <v>511.38</v>
          </cell>
          <cell r="F1071" t="str">
            <v>65792 Textile transmission or conveyor belts or belting, whether or not reinforced with metal or other materials</v>
          </cell>
        </row>
        <row r="1072">
          <cell r="C1072" t="str">
            <v>524.95</v>
          </cell>
          <cell r="E1072" t="str">
            <v>511.38</v>
          </cell>
          <cell r="F1072" t="str">
            <v>65793 Tire cord fabric of high tenacity yarn of nylon or other polyamides, polyesters or viscose rayon</v>
          </cell>
        </row>
        <row r="1073">
          <cell r="C1073" t="str">
            <v>524.99</v>
          </cell>
          <cell r="E1073" t="str">
            <v>511.38</v>
          </cell>
          <cell r="F1073" t="str">
            <v>65811 Sacks and bags of jute or other textile bast fibers used for packing goods</v>
          </cell>
        </row>
        <row r="1074">
          <cell r="C1074" t="str">
            <v>511.14</v>
          </cell>
          <cell r="E1074" t="str">
            <v>511.38</v>
          </cell>
          <cell r="F1074" t="str">
            <v>57391 Vinyl chloride-vinyl acetate copolymers, in primary forms</v>
          </cell>
        </row>
        <row r="1075">
          <cell r="C1075" t="str">
            <v>511.11</v>
          </cell>
          <cell r="E1075" t="str">
            <v>511.39</v>
          </cell>
          <cell r="F1075" t="str">
            <v>57299 Styrene polymers, n.e.s., in primary forms</v>
          </cell>
        </row>
        <row r="1076">
          <cell r="C1076" t="str">
            <v>511.12</v>
          </cell>
          <cell r="E1076" t="str">
            <v>511.39</v>
          </cell>
          <cell r="F1076" t="str">
            <v>57311 Polyvinyl chloride, not mixed with other substances, in primary forms</v>
          </cell>
        </row>
        <row r="1077">
          <cell r="C1077" t="str">
            <v>511.13</v>
          </cell>
          <cell r="E1077" t="str">
            <v>511.39</v>
          </cell>
          <cell r="F1077" t="str">
            <v>57312 Polyvinyl chloride, mixed with other substances, nonplasticized, in primary forms</v>
          </cell>
        </row>
        <row r="1078">
          <cell r="C1078" t="str">
            <v>511.13</v>
          </cell>
          <cell r="E1078" t="str">
            <v>511.39</v>
          </cell>
          <cell r="F1078" t="str">
            <v>57313 Polyvinyl chloride, mixed with other substances, plasticized, in primary forms</v>
          </cell>
        </row>
        <row r="1079">
          <cell r="C1079" t="str">
            <v>511.19</v>
          </cell>
          <cell r="E1079" t="str">
            <v>511.39</v>
          </cell>
          <cell r="F1079" t="str">
            <v>57392 Vinyl chloride copolymers, n.e.s., in primary forms</v>
          </cell>
        </row>
        <row r="1080">
          <cell r="C1080" t="str">
            <v>511.21</v>
          </cell>
          <cell r="E1080" t="str">
            <v>511.39</v>
          </cell>
          <cell r="F1080" t="str">
            <v>57393 Vinylidene chloride polymers, in primary forms</v>
          </cell>
        </row>
        <row r="1081">
          <cell r="C1081" t="str">
            <v>511.29</v>
          </cell>
          <cell r="E1081" t="str">
            <v>511.4</v>
          </cell>
          <cell r="F1081" t="str">
            <v>57439 Polyesters in primary forms, n.e.s., saturated</v>
          </cell>
        </row>
        <row r="1082">
          <cell r="C1082" t="str">
            <v>511.22</v>
          </cell>
          <cell r="E1082" t="str">
            <v>511.4</v>
          </cell>
          <cell r="F1082" t="str">
            <v>57394 Fluoro-polymers, in primary forms</v>
          </cell>
        </row>
        <row r="1083">
          <cell r="C1083" t="str">
            <v>511.23</v>
          </cell>
          <cell r="E1083" t="str">
            <v>511.4</v>
          </cell>
          <cell r="F1083" t="str">
            <v>57399 Polymers of vinyl chloride or other halogenated olefins, n.e.s., in primary forms</v>
          </cell>
        </row>
        <row r="1084">
          <cell r="C1084" t="str">
            <v>511.24</v>
          </cell>
          <cell r="E1084" t="str">
            <v>512.11</v>
          </cell>
          <cell r="F1084" t="str">
            <v>57411 Polyacetals, in primary forms</v>
          </cell>
        </row>
        <row r="1085">
          <cell r="C1085" t="str">
            <v>511.24</v>
          </cell>
          <cell r="E1085" t="str">
            <v>512.12</v>
          </cell>
          <cell r="F1085" t="str">
            <v>57419 Polyether resins, other than polyacetals, in primary forms</v>
          </cell>
        </row>
        <row r="1086">
          <cell r="C1086" t="str">
            <v>511.24</v>
          </cell>
          <cell r="E1086" t="str">
            <v>512.13</v>
          </cell>
          <cell r="F1086" t="str">
            <v>57420 Epoxide resins, in primary forms</v>
          </cell>
        </row>
        <row r="1087">
          <cell r="C1087" t="str">
            <v>511.24</v>
          </cell>
          <cell r="E1087" t="str">
            <v>512.13</v>
          </cell>
          <cell r="F1087" t="str">
            <v>57431 Polycarbonates, in primary forms</v>
          </cell>
        </row>
        <row r="1088">
          <cell r="C1088" t="str">
            <v>511.25</v>
          </cell>
          <cell r="E1088" t="str">
            <v>512.14</v>
          </cell>
          <cell r="F1088" t="str">
            <v>57432 Alkyd resins, in primary forms</v>
          </cell>
        </row>
        <row r="1089">
          <cell r="C1089" t="str">
            <v>511.26</v>
          </cell>
          <cell r="E1089" t="str">
            <v>512.19</v>
          </cell>
          <cell r="F1089" t="str">
            <v>57433 Polyethylene terephthalate, in primary forms</v>
          </cell>
        </row>
        <row r="1090">
          <cell r="C1090" t="str">
            <v>511.27</v>
          </cell>
          <cell r="E1090" t="str">
            <v>512.19</v>
          </cell>
          <cell r="F1090" t="str">
            <v>57434 Polyesters in primary forms, n.e.s., unsaturated</v>
          </cell>
        </row>
        <row r="1091">
          <cell r="C1091" t="str">
            <v>511.29</v>
          </cell>
          <cell r="E1091" t="str">
            <v>512.19</v>
          </cell>
          <cell r="F1091" t="str">
            <v>57511 Polypropylene, in primary forms</v>
          </cell>
        </row>
        <row r="1092">
          <cell r="C1092" t="str">
            <v>511.36</v>
          </cell>
          <cell r="E1092" t="str">
            <v>512.19</v>
          </cell>
          <cell r="F1092" t="str">
            <v>57531 Polyamide-6, -11, -12, -6,6, -6,9, -6,10 or -6,12, in primary forms</v>
          </cell>
        </row>
        <row r="1093">
          <cell r="C1093" t="str">
            <v>511.36</v>
          </cell>
          <cell r="E1093" t="str">
            <v>512.21</v>
          </cell>
          <cell r="F1093" t="str">
            <v>57539 Polyamides, n.e.s., in primary forms</v>
          </cell>
        </row>
        <row r="1094">
          <cell r="C1094" t="str">
            <v>511.36</v>
          </cell>
          <cell r="E1094" t="str">
            <v>512.29</v>
          </cell>
          <cell r="F1094" t="str">
            <v>57541 Urea resins; thiourea resins, in primary forms</v>
          </cell>
        </row>
        <row r="1095">
          <cell r="C1095" t="str">
            <v>511.36</v>
          </cell>
          <cell r="E1095" t="str">
            <v>512.29</v>
          </cell>
          <cell r="F1095" t="str">
            <v>57542 Melamine resins, in primary forms</v>
          </cell>
        </row>
        <row r="1096">
          <cell r="C1096" t="str">
            <v>511.35</v>
          </cell>
          <cell r="E1096" t="str">
            <v>512.29</v>
          </cell>
          <cell r="F1096" t="str">
            <v>57529 Acrylic polymers, other than polymethyl methacrylate, in primary forms</v>
          </cell>
        </row>
        <row r="1097">
          <cell r="C1097" t="str">
            <v>511.36</v>
          </cell>
          <cell r="E1097" t="str">
            <v>512.23</v>
          </cell>
          <cell r="F1097" t="str">
            <v>57543 Amino-resins, n.e.s., in primary forms</v>
          </cell>
        </row>
        <row r="1098">
          <cell r="C1098" t="str">
            <v>511.31</v>
          </cell>
          <cell r="E1098" t="str">
            <v>512.24</v>
          </cell>
          <cell r="F1098" t="str">
            <v>57512 Polyisobutylene, in primary forms</v>
          </cell>
        </row>
        <row r="1099">
          <cell r="C1099" t="str">
            <v>511.32</v>
          </cell>
          <cell r="E1099" t="str">
            <v>512.25</v>
          </cell>
          <cell r="F1099" t="str">
            <v>57513 Propylene copolymers, in primary forms</v>
          </cell>
        </row>
        <row r="1100">
          <cell r="C1100" t="str">
            <v>511.33</v>
          </cell>
          <cell r="E1100" t="str">
            <v>512.22</v>
          </cell>
          <cell r="F1100" t="str">
            <v>57519 Polymers of olefins, n.e.s., in primary forms</v>
          </cell>
        </row>
        <row r="1101">
          <cell r="C1101" t="str">
            <v>511.34</v>
          </cell>
          <cell r="E1101" t="str">
            <v>512.29</v>
          </cell>
          <cell r="F1101" t="str">
            <v>57521 Polymethyl methacrylate, in primary forms</v>
          </cell>
        </row>
        <row r="1102">
          <cell r="C1102" t="str">
            <v>511.37</v>
          </cell>
          <cell r="E1102" t="str">
            <v>512.29</v>
          </cell>
          <cell r="F1102" t="str">
            <v>57544 Phenolic resins, in primary forms</v>
          </cell>
        </row>
        <row r="1103">
          <cell r="C1103" t="str">
            <v>511.38</v>
          </cell>
          <cell r="E1103" t="str">
            <v>512.29</v>
          </cell>
          <cell r="F1103" t="str">
            <v>57545 Polyurethanes, in primary forms</v>
          </cell>
        </row>
        <row r="1104">
          <cell r="C1104" t="str">
            <v>511.38</v>
          </cell>
          <cell r="E1104" t="str">
            <v>512.31</v>
          </cell>
          <cell r="F1104" t="str">
            <v>57551 Cellulose acetates, nonplasticised, in primary forms</v>
          </cell>
        </row>
        <row r="1105">
          <cell r="C1105" t="str">
            <v>511.38</v>
          </cell>
          <cell r="E1105" t="str">
            <v>512.31</v>
          </cell>
          <cell r="F1105" t="str">
            <v>57552 Cellulose acetates, plasticised, in primary forms</v>
          </cell>
        </row>
        <row r="1106">
          <cell r="C1106" t="str">
            <v>511.38</v>
          </cell>
          <cell r="E1106" t="str">
            <v>512.31</v>
          </cell>
          <cell r="F1106" t="str">
            <v>57553 Cellulose nitrates (including collodions), in primary forms</v>
          </cell>
        </row>
        <row r="1107">
          <cell r="C1107" t="str">
            <v>511.38</v>
          </cell>
          <cell r="E1107" t="str">
            <v>512.31</v>
          </cell>
          <cell r="F1107" t="str">
            <v>57554 Cellulose ethers, in primary forms</v>
          </cell>
        </row>
        <row r="1108">
          <cell r="C1108" t="str">
            <v>511.38</v>
          </cell>
          <cell r="E1108" t="str">
            <v>512.35</v>
          </cell>
          <cell r="F1108" t="str">
            <v>57559 Cellulose and its chemical derivatives, n.e.s., in primary forms</v>
          </cell>
        </row>
        <row r="1109">
          <cell r="C1109" t="str">
            <v>511.38</v>
          </cell>
          <cell r="E1109" t="str">
            <v>512.35</v>
          </cell>
          <cell r="F1109" t="str">
            <v>57591 Polymers of vinyl acetate, in primary forms</v>
          </cell>
        </row>
        <row r="1110">
          <cell r="C1110" t="str">
            <v>511.38</v>
          </cell>
          <cell r="E1110" t="str">
            <v>512.41</v>
          </cell>
          <cell r="F1110" t="str">
            <v>57592 Polymers of vinyl esters other than vinyl acetate; other vinyl polymers, n.e.s., in primary forms</v>
          </cell>
        </row>
        <row r="1111">
          <cell r="C1111" t="str">
            <v>511.39</v>
          </cell>
          <cell r="E1111" t="str">
            <v>512.42</v>
          </cell>
          <cell r="F1111" t="str">
            <v>57593 Silicones in primary forms</v>
          </cell>
        </row>
        <row r="1112">
          <cell r="C1112" t="str">
            <v>511.39</v>
          </cell>
          <cell r="E1112" t="str">
            <v>512.43</v>
          </cell>
          <cell r="F1112" t="str">
            <v>57594 Alginic acid, its salts and esters, in primary forms</v>
          </cell>
        </row>
        <row r="1113">
          <cell r="C1113" t="str">
            <v>511.39</v>
          </cell>
          <cell r="E1113" t="str">
            <v>512.43</v>
          </cell>
          <cell r="F1113" t="str">
            <v>57595 Natural polymers and modified natural polymers (hardened proteins, chemical derivatives of natural rubber, etc.), n.e.s., in primary forms</v>
          </cell>
        </row>
        <row r="1114">
          <cell r="C1114" t="str">
            <v>511.39</v>
          </cell>
          <cell r="E1114" t="str">
            <v>512.43</v>
          </cell>
          <cell r="F1114" t="str">
            <v>57596 Petroleum resins, coumarone-indene resins, polyterpenes, polysulfides, polysulfones and plastics, n.e.s., in primary forms</v>
          </cell>
        </row>
        <row r="1115">
          <cell r="C1115" t="str">
            <v>511.39</v>
          </cell>
          <cell r="E1115" t="str">
            <v>512.43</v>
          </cell>
          <cell r="F1115" t="str">
            <v>57597 Ion-exchangers, based on plastics in primary forms</v>
          </cell>
        </row>
        <row r="1116">
          <cell r="C1116" t="str">
            <v>511.4</v>
          </cell>
          <cell r="E1116" t="str">
            <v>512.43</v>
          </cell>
          <cell r="F1116" t="str">
            <v>57910 Waste, parings and scrap of polymers of ethylene</v>
          </cell>
        </row>
        <row r="1117">
          <cell r="C1117" t="str">
            <v>511.4</v>
          </cell>
          <cell r="E1117" t="str">
            <v>512.43</v>
          </cell>
          <cell r="F1117" t="str">
            <v>57920 Waste, parings and scrap of polymers of styrene</v>
          </cell>
        </row>
        <row r="1118">
          <cell r="C1118" t="str">
            <v>511.4</v>
          </cell>
          <cell r="E1118" t="str">
            <v>512.43</v>
          </cell>
          <cell r="F1118" t="str">
            <v>57930 Waste, parings and scrap of polymers of vinyl chloride</v>
          </cell>
        </row>
        <row r="1119">
          <cell r="C1119" t="str">
            <v>512.11</v>
          </cell>
          <cell r="E1119" t="str">
            <v>512.44</v>
          </cell>
          <cell r="F1119" t="str">
            <v>57990 Waste, parings and scrap, of plastics, n.e.s.</v>
          </cell>
        </row>
        <row r="1120">
          <cell r="C1120" t="str">
            <v>512.12</v>
          </cell>
          <cell r="E1120" t="str">
            <v>512.44</v>
          </cell>
          <cell r="F1120" t="str">
            <v>58110 Artificial guts (sausage casings) of hardened protein or cellulosic materials</v>
          </cell>
        </row>
        <row r="1121">
          <cell r="C1121" t="str">
            <v>512.13</v>
          </cell>
          <cell r="E1121" t="str">
            <v>512.44</v>
          </cell>
          <cell r="F1121" t="str">
            <v>58120 Rigid tubes, pipes and hoses of plastics</v>
          </cell>
        </row>
        <row r="1122">
          <cell r="C1122" t="str">
            <v>512.13</v>
          </cell>
          <cell r="E1122" t="str">
            <v>512.44</v>
          </cell>
          <cell r="F1122" t="str">
            <v>58130 Flexible tubes, pipes and hoses of plastics, having a minimum burst pressure of 27.6 mpa</v>
          </cell>
        </row>
        <row r="1123">
          <cell r="C1123" t="str">
            <v>512.19</v>
          </cell>
          <cell r="E1123" t="str">
            <v>516.16</v>
          </cell>
          <cell r="F1123" t="str">
            <v>58211 Plates, sheets, film, foil, tape and other flat shapes of plastics, self-adhesive, in rolls not exceeding 20 cm wide</v>
          </cell>
        </row>
        <row r="1124">
          <cell r="C1124" t="str">
            <v>512.14</v>
          </cell>
          <cell r="E1124" t="str">
            <v>516.16</v>
          </cell>
          <cell r="F1124" t="str">
            <v>58140 Tubes, pipes and hoses, n.e.s. of plastics, not reinforced or otherwise combined with other materials, without fittings</v>
          </cell>
        </row>
        <row r="1125">
          <cell r="C1125" t="str">
            <v>512.19</v>
          </cell>
          <cell r="E1125" t="str">
            <v>516.16</v>
          </cell>
          <cell r="F1125" t="str">
            <v>58219 Plates, sheets, film, foil, tape and other flat shapes of plastics, self-adhesive, n.e.s.</v>
          </cell>
        </row>
        <row r="1126">
          <cell r="C1126" t="str">
            <v>512.19</v>
          </cell>
          <cell r="E1126" t="str">
            <v>516.16</v>
          </cell>
          <cell r="F1126" t="str">
            <v>58221 Plates, sheets, film, foil and strip of polymers of ethylene, not self-adhesive and not reinforced, laminated, etc.</v>
          </cell>
        </row>
        <row r="1127">
          <cell r="C1127" t="str">
            <v>512.19</v>
          </cell>
          <cell r="E1127" t="str">
            <v>516.17</v>
          </cell>
          <cell r="F1127" t="str">
            <v>58222 Plates, sheets, film, foil and strip of polymers of propylene, not self-adhesive and not reinforced, laminated, etc.</v>
          </cell>
        </row>
        <row r="1128">
          <cell r="C1128" t="str">
            <v>512.19</v>
          </cell>
          <cell r="E1128" t="str">
            <v>516.17</v>
          </cell>
          <cell r="F1128" t="str">
            <v>58223 Plates, sheets, film, foil and strip of polymers of styrene, not self-adhesive and not reinforced, laminated, etc.</v>
          </cell>
        </row>
        <row r="1129">
          <cell r="C1129" t="str">
            <v>512.21</v>
          </cell>
          <cell r="E1129" t="str">
            <v>516.17</v>
          </cell>
          <cell r="F1129" t="str">
            <v>58224 Plates, sheets, film, foil and strip of vinyl chloride polymers, not self-adhesive and not reinforced, laminated, etc.</v>
          </cell>
        </row>
        <row r="1130">
          <cell r="C1130" t="str">
            <v>512.29</v>
          </cell>
          <cell r="E1130" t="str">
            <v>516.17</v>
          </cell>
          <cell r="F1130" t="str">
            <v>58291 Plates, sheets, film, foil and strip of plastics, n.e.s., cellular</v>
          </cell>
        </row>
        <row r="1131">
          <cell r="C1131" t="str">
            <v>512.29</v>
          </cell>
          <cell r="E1131" t="str">
            <v>516.17</v>
          </cell>
          <cell r="F1131" t="str">
            <v>58299 Plates, sheets, film, foil and strip of plastics, n.e.s., noncellular</v>
          </cell>
        </row>
        <row r="1132">
          <cell r="C1132" t="str">
            <v>512.29</v>
          </cell>
          <cell r="E1132" t="str">
            <v>516.17</v>
          </cell>
          <cell r="F1132" t="str">
            <v>58310 Monofilament with a cross-sectional dimension exceeding 1 mm, rods, sticks and profile shapes of polymers of ethylene, not more than surface-worked</v>
          </cell>
        </row>
        <row r="1133">
          <cell r="C1133" t="str">
            <v>512.23</v>
          </cell>
          <cell r="E1133" t="str">
            <v>516.13</v>
          </cell>
          <cell r="F1133" t="str">
            <v>58227 Plates, sheets, film, foil and strip of vulcanized fiber, not self-adhesive and not reinforced, laminated, etc.</v>
          </cell>
        </row>
        <row r="1134">
          <cell r="C1134" t="str">
            <v>512.24</v>
          </cell>
          <cell r="E1134" t="str">
            <v>516.14</v>
          </cell>
          <cell r="F1134" t="str">
            <v>58228 Plates, sheets, film, foil and strip of cellulose or its chemical derivatives, n.e.s., not self-adhesive and not reinforced, laminated, etc.</v>
          </cell>
        </row>
        <row r="1135">
          <cell r="C1135" t="str">
            <v>512.25</v>
          </cell>
          <cell r="E1135" t="str">
            <v>516.15</v>
          </cell>
          <cell r="F1135" t="str">
            <v>58229 Plates, sheets, film, foil and strip of plastics, n.es., noncellular, not self-adhesive and not reinforced, laminated, etc.</v>
          </cell>
        </row>
        <row r="1136">
          <cell r="C1136" t="str">
            <v>512.22</v>
          </cell>
          <cell r="E1136" t="str">
            <v>516.15</v>
          </cell>
          <cell r="F1136" t="str">
            <v>58226 Plates, sheets, film, foil and strip of polycarbonates, alkyd resins or other polyesters, not self-adhesive and not reinforced, laminated, etc.</v>
          </cell>
        </row>
        <row r="1137">
          <cell r="C1137" t="str">
            <v>512.29</v>
          </cell>
          <cell r="E1137" t="str">
            <v>516.15</v>
          </cell>
          <cell r="F1137" t="str">
            <v>58320 Monofilament with a cross-sectional dimension exceeding 1 mm, rods, sticks and profile shapes of vinyl chloride polymers, not more than surface-worked</v>
          </cell>
        </row>
        <row r="1138">
          <cell r="C1138" t="str">
            <v>512.29</v>
          </cell>
          <cell r="E1138" t="str">
            <v>516.12</v>
          </cell>
          <cell r="F1138" t="str">
            <v>58390 Monofilament with a cross-sectional dimension exceeding 1 mm, rods, sticks and profile shapes of plastics, n.e.s., not more than surface-worked</v>
          </cell>
        </row>
        <row r="1139">
          <cell r="C1139" t="str">
            <v>512.29</v>
          </cell>
          <cell r="E1139" t="str">
            <v>516.21</v>
          </cell>
          <cell r="F1139" t="str">
            <v>59110 Insecticides, put up or packed for retail sale or as preparations or articles</v>
          </cell>
        </row>
        <row r="1140">
          <cell r="C1140" t="str">
            <v>512.31</v>
          </cell>
          <cell r="E1140" t="str">
            <v>516.21</v>
          </cell>
          <cell r="F1140" t="str">
            <v>59120 Fungicides, put up or packed for retail sale or as preparations or articles</v>
          </cell>
        </row>
        <row r="1141">
          <cell r="C1141" t="str">
            <v>512.31</v>
          </cell>
          <cell r="E1141" t="str">
            <v>516.21</v>
          </cell>
          <cell r="F1141" t="str">
            <v>59130 Herbicides (weed killers), antisprouting products and plant-growth regulators, put up or packed for retail sale or as preparations or articles</v>
          </cell>
        </row>
        <row r="1142">
          <cell r="C1142" t="str">
            <v>512.31</v>
          </cell>
          <cell r="E1142" t="str">
            <v>516.22</v>
          </cell>
          <cell r="F1142" t="str">
            <v>59141 Disinfectants put up or packed for retail sale or as preparations or articles</v>
          </cell>
        </row>
        <row r="1143">
          <cell r="C1143" t="str">
            <v>512.31</v>
          </cell>
          <cell r="E1143" t="str">
            <v>516.22</v>
          </cell>
          <cell r="F1143" t="str">
            <v>59149 Rodenticides and similar products put up or packed for retail sale or as preparations or articles</v>
          </cell>
        </row>
        <row r="1144">
          <cell r="C1144" t="str">
            <v>512.31</v>
          </cell>
          <cell r="E1144" t="str">
            <v>516.22</v>
          </cell>
          <cell r="F1144" t="str">
            <v>59211 Wheat starch</v>
          </cell>
        </row>
        <row r="1145">
          <cell r="C1145" t="str">
            <v>512.35</v>
          </cell>
          <cell r="E1145" t="str">
            <v>516.22</v>
          </cell>
          <cell r="F1145" t="str">
            <v>59212 Corn (maize) starch</v>
          </cell>
        </row>
        <row r="1146">
          <cell r="C1146" t="str">
            <v>512.35</v>
          </cell>
          <cell r="E1146" t="str">
            <v>516.22</v>
          </cell>
          <cell r="F1146" t="str">
            <v>59213 Potato starch</v>
          </cell>
        </row>
        <row r="1147">
          <cell r="C1147" t="str">
            <v>512.41</v>
          </cell>
          <cell r="E1147" t="str">
            <v>516.22</v>
          </cell>
          <cell r="F1147" t="str">
            <v>59214 Cassava (manioc) starch</v>
          </cell>
        </row>
        <row r="1148">
          <cell r="C1148" t="str">
            <v>512.42</v>
          </cell>
          <cell r="E1148" t="str">
            <v>516.22</v>
          </cell>
          <cell r="F1148" t="str">
            <v>59215 Starches, n.e.s.</v>
          </cell>
        </row>
        <row r="1149">
          <cell r="C1149" t="str">
            <v>512.43</v>
          </cell>
          <cell r="E1149" t="str">
            <v>516.22</v>
          </cell>
          <cell r="F1149" t="str">
            <v>59216 Inulin</v>
          </cell>
        </row>
        <row r="1150">
          <cell r="C1150" t="str">
            <v>512.43</v>
          </cell>
          <cell r="E1150" t="str">
            <v>516.26</v>
          </cell>
          <cell r="F1150" t="str">
            <v>59217 Wheat gluten, dried or not</v>
          </cell>
        </row>
        <row r="1151">
          <cell r="C1151" t="str">
            <v>512.43</v>
          </cell>
          <cell r="E1151" t="str">
            <v>516.23</v>
          </cell>
          <cell r="F1151" t="str">
            <v>59221 Casein</v>
          </cell>
        </row>
        <row r="1152">
          <cell r="C1152" t="str">
            <v>512.43</v>
          </cell>
          <cell r="E1152" t="str">
            <v>516.24</v>
          </cell>
          <cell r="F1152" t="str">
            <v>59222 Caseinates and other casein derivatives; casein glues</v>
          </cell>
        </row>
        <row r="1153">
          <cell r="C1153" t="str">
            <v>512.43</v>
          </cell>
          <cell r="E1153" t="str">
            <v>516.25</v>
          </cell>
          <cell r="F1153" t="str">
            <v>59223 Albumins (incl cncent of two or more whey proteins cont by weight more th 80% whey proteins calc on dry matter) oth th egg albumins; oth albumin deriv</v>
          </cell>
        </row>
        <row r="1154">
          <cell r="C1154" t="str">
            <v>512.43</v>
          </cell>
          <cell r="E1154" t="str">
            <v>516.25</v>
          </cell>
          <cell r="F1154" t="str">
            <v>59224 Gelatin (including gelatin in rectangular or square sheets) and gelatin derivatives; isinglass; other glues of animal origin, n.e.s.</v>
          </cell>
        </row>
        <row r="1155">
          <cell r="C1155" t="str">
            <v>512.43</v>
          </cell>
          <cell r="E1155" t="str">
            <v>516.27</v>
          </cell>
          <cell r="F1155" t="str">
            <v>59225 Peptones and derivatives; other proteins and derivatives, n.e.s.; hide powder, chromed or not</v>
          </cell>
        </row>
        <row r="1156">
          <cell r="C1156" t="str">
            <v>512.43</v>
          </cell>
          <cell r="E1156" t="str">
            <v>516.28</v>
          </cell>
          <cell r="F1156" t="str">
            <v>59226 Dextrins and other modified starches</v>
          </cell>
        </row>
        <row r="1157">
          <cell r="C1157" t="str">
            <v>512.44</v>
          </cell>
          <cell r="E1157" t="str">
            <v>516.28</v>
          </cell>
          <cell r="F1157" t="str">
            <v>59227 Glues based on starches, dextrins or other modified starches</v>
          </cell>
        </row>
        <row r="1158">
          <cell r="C1158" t="str">
            <v>512.44</v>
          </cell>
          <cell r="E1158" t="str">
            <v>516.28</v>
          </cell>
          <cell r="F1158" t="str">
            <v>59229 Prepared glues and adhesives, n.e.s.; products for use as glues or adhesives, in packages for retail sale not exceeding a net weight of 1 kg</v>
          </cell>
        </row>
        <row r="1159">
          <cell r="C1159" t="str">
            <v>512.44</v>
          </cell>
          <cell r="E1159" t="str">
            <v>516.29</v>
          </cell>
          <cell r="F1159" t="str">
            <v>59311 Propellent powders</v>
          </cell>
        </row>
        <row r="1160">
          <cell r="C1160" t="str">
            <v>516.16</v>
          </cell>
          <cell r="E1160" t="str">
            <v>516.29</v>
          </cell>
          <cell r="F1160" t="str">
            <v>64174 Kraft paper and paperboard, coated, etc., bleached, over 95% (wt.) of wood fiber obtained by chemical process, not over 150 g/m2, in rolls or sheets</v>
          </cell>
        </row>
        <row r="1161">
          <cell r="C1161" t="str">
            <v>516.16</v>
          </cell>
          <cell r="E1161" t="str">
            <v>516.29</v>
          </cell>
          <cell r="F1161" t="str">
            <v>64175 Kraft paper and paperboard, coated, etc., bleached, over 95% (wt.) of wood fiber content obtained by chemical process, over 150 g/m2, rolls or sheets</v>
          </cell>
        </row>
        <row r="1162">
          <cell r="C1162" t="str">
            <v>516.16</v>
          </cell>
          <cell r="E1162" t="str">
            <v>516.29</v>
          </cell>
          <cell r="F1162" t="str">
            <v>64176 Kraft paper and paperboard, coated, etc., whether or not serface-colored or surface-decorated, etc. n,e,s,. in rolls or sheets</v>
          </cell>
        </row>
        <row r="1163">
          <cell r="C1163" t="str">
            <v>516.16</v>
          </cell>
          <cell r="E1163" t="str">
            <v>516.29</v>
          </cell>
          <cell r="F1163" t="str">
            <v>64177 Paper and paperboard, n.e.s., coated, etc., whether or not surface-colored or surface-decorated, etc., in rolls or sheets</v>
          </cell>
        </row>
        <row r="1164">
          <cell r="C1164" t="str">
            <v>516.17</v>
          </cell>
          <cell r="E1164" t="str">
            <v>516.29</v>
          </cell>
          <cell r="F1164" t="str">
            <v>64178 Paper and paperboard, gummed or adhesive, including self-adhesive, in rolls or sheets</v>
          </cell>
        </row>
        <row r="1165">
          <cell r="C1165" t="str">
            <v>516.17</v>
          </cell>
          <cell r="E1165" t="str">
            <v>516.29</v>
          </cell>
          <cell r="F1165" t="str">
            <v>64179 Paper, paperboard, cellulose wadding and webs of cellulose fibers, coated, impregnated, covered, surface decorated, etc., n.e.s., in rolls or sheets</v>
          </cell>
        </row>
        <row r="1166">
          <cell r="C1166" t="str">
            <v>516.17</v>
          </cell>
          <cell r="E1166" t="str">
            <v>513.74</v>
          </cell>
          <cell r="F1166" t="str">
            <v>64191 Paper and paperboard, laminated internally with bitumen, tar or asphalt, in rolls or sheets</v>
          </cell>
        </row>
        <row r="1167">
          <cell r="C1167" t="str">
            <v>516.17</v>
          </cell>
          <cell r="E1167" t="str">
            <v>513.74</v>
          </cell>
          <cell r="F1167" t="str">
            <v>64192 Composite paper and paperboard, n.e.s. (made by sticking flat layers together with adhesives), not surface coated or impregnated, in rolls or sheets</v>
          </cell>
        </row>
        <row r="1168">
          <cell r="C1168" t="str">
            <v>516.17</v>
          </cell>
          <cell r="E1168" t="str">
            <v>513.74</v>
          </cell>
          <cell r="F1168" t="str">
            <v>64193 Filter blocks, slabs and plates, of paper pulp</v>
          </cell>
        </row>
        <row r="1169">
          <cell r="C1169" t="str">
            <v>516.17</v>
          </cell>
          <cell r="E1169" t="str">
            <v>513.71</v>
          </cell>
          <cell r="F1169" t="str">
            <v>64194 Wallpaper and similar wall coverings, window transparencies of paper, in rolls or sheets</v>
          </cell>
        </row>
        <row r="1170">
          <cell r="C1170" t="str">
            <v>516.17</v>
          </cell>
          <cell r="E1170" t="str">
            <v>513.77</v>
          </cell>
          <cell r="F1170" t="str">
            <v>64211 Cartons, boxes and cases of corrugated paper or paperboard</v>
          </cell>
        </row>
        <row r="1171">
          <cell r="C1171" t="str">
            <v>516.13</v>
          </cell>
          <cell r="E1171" t="str">
            <v>513.71</v>
          </cell>
          <cell r="F1171" t="str">
            <v>64169 Paper, creped, crinkled, embossed or perforated, n.e.s., in rolls or sheets</v>
          </cell>
        </row>
        <row r="1172">
          <cell r="C1172" t="str">
            <v>516.14</v>
          </cell>
          <cell r="E1172" t="str">
            <v>513.72</v>
          </cell>
          <cell r="F1172" t="str">
            <v>64171 Paper and paperboard, coated, impregnated or covered with plastics (no adhesives), bleached, weighing over 150 g/m2, in rolls or sheets</v>
          </cell>
        </row>
        <row r="1173">
          <cell r="C1173" t="str">
            <v>516.15</v>
          </cell>
          <cell r="E1173" t="str">
            <v>513.72</v>
          </cell>
          <cell r="F1173" t="str">
            <v>64172 Paper and paperboard, coated, impregnated or covered with plastics (no adhesives), n.e.s., in rolls or sheets</v>
          </cell>
        </row>
        <row r="1174">
          <cell r="C1174" t="str">
            <v>516.15</v>
          </cell>
          <cell r="E1174" t="str">
            <v>513.72</v>
          </cell>
          <cell r="F1174" t="str">
            <v>64173 Paper and paperboard, tarred, bituminized or asphalted, in rolls or sheets</v>
          </cell>
        </row>
        <row r="1175">
          <cell r="C1175" t="str">
            <v>516.12</v>
          </cell>
          <cell r="E1175" t="str">
            <v>513.72</v>
          </cell>
          <cell r="F1175" t="str">
            <v>64164 Paper and paperboard, corrugated, whether or not perforated, in rolls or sheets</v>
          </cell>
        </row>
        <row r="1176">
          <cell r="C1176" t="str">
            <v>516.21</v>
          </cell>
          <cell r="E1176" t="str">
            <v>513.72</v>
          </cell>
          <cell r="F1176" t="str">
            <v>64212 Folding cartons, boxes and cases of noncorrugated paper or paperboard</v>
          </cell>
        </row>
        <row r="1177">
          <cell r="C1177" t="str">
            <v>516.21</v>
          </cell>
          <cell r="E1177" t="str">
            <v>513.77</v>
          </cell>
          <cell r="F1177" t="str">
            <v>64213 Paper sacks and bags, with a base of 40 cm or over in width</v>
          </cell>
        </row>
        <row r="1178">
          <cell r="C1178" t="str">
            <v>516.21</v>
          </cell>
          <cell r="E1178" t="str">
            <v>513.77</v>
          </cell>
          <cell r="F1178" t="str">
            <v>64214 Paper sacks and bags (including cones), n.e.s.</v>
          </cell>
        </row>
        <row r="1179">
          <cell r="C1179" t="str">
            <v>516.21</v>
          </cell>
          <cell r="E1179" t="str">
            <v>513.75</v>
          </cell>
          <cell r="F1179" t="str">
            <v>64215 Paper and paperboard packing containers, n.e.s., including record sleeves</v>
          </cell>
        </row>
        <row r="1180">
          <cell r="C1180" t="str">
            <v>516.22</v>
          </cell>
          <cell r="E1180" t="str">
            <v>513.76</v>
          </cell>
          <cell r="F1180" t="str">
            <v>64216 Paper and paperboard box files, letter trays, storage boxes and similar articles used in offices, shops or the like</v>
          </cell>
        </row>
        <row r="1181">
          <cell r="C1181" t="str">
            <v>516.22</v>
          </cell>
          <cell r="E1181" t="str">
            <v>513.77</v>
          </cell>
          <cell r="F1181" t="str">
            <v>64221 Paper envelopes</v>
          </cell>
        </row>
        <row r="1182">
          <cell r="C1182" t="str">
            <v>516.22</v>
          </cell>
          <cell r="E1182" t="str">
            <v>513.79</v>
          </cell>
          <cell r="F1182" t="str">
            <v>64222 Letter cards, plain postcards and correspondence cards of paper or paperboard</v>
          </cell>
        </row>
        <row r="1183">
          <cell r="C1183" t="str">
            <v>516.22</v>
          </cell>
          <cell r="E1183" t="str">
            <v>513.79</v>
          </cell>
          <cell r="F1183" t="str">
            <v>64223 Boxes, wallets, etc. of paper or paperboard, containing assorted stationary</v>
          </cell>
        </row>
        <row r="1184">
          <cell r="C1184" t="str">
            <v>516.22</v>
          </cell>
          <cell r="E1184" t="str">
            <v>513.73</v>
          </cell>
          <cell r="F1184" t="str">
            <v>64231 Registers, books (account, note, order and receipt), letter pads, memo pads, diaries and similar articles of paper or paperboard</v>
          </cell>
        </row>
        <row r="1185">
          <cell r="C1185" t="str">
            <v>516.22</v>
          </cell>
          <cell r="E1185" t="str">
            <v>513.73</v>
          </cell>
          <cell r="F1185" t="str">
            <v>64232 Paper exercise books</v>
          </cell>
        </row>
        <row r="1186">
          <cell r="C1186" t="str">
            <v>516.22</v>
          </cell>
          <cell r="E1186" t="str">
            <v>513.78</v>
          </cell>
          <cell r="F1186" t="str">
            <v>64233 Binders (other than book covers), folders and file covers</v>
          </cell>
        </row>
        <row r="1187">
          <cell r="C1187" t="str">
            <v>516.22</v>
          </cell>
          <cell r="E1187" t="str">
            <v>513.79</v>
          </cell>
          <cell r="F1187" t="str">
            <v>64234 Manifold business forms and interleaved carbon sets of paper or paperboard</v>
          </cell>
        </row>
        <row r="1188">
          <cell r="C1188" t="str">
            <v>516.26</v>
          </cell>
          <cell r="E1188" t="str">
            <v>513.79</v>
          </cell>
          <cell r="F1188" t="str">
            <v>64243 Toilet paper, cut to size, in rolls or sheets</v>
          </cell>
        </row>
        <row r="1189">
          <cell r="C1189" t="str">
            <v>516.23</v>
          </cell>
          <cell r="E1189" t="str">
            <v>513.79</v>
          </cell>
          <cell r="F1189" t="str">
            <v>64235 Albums for samples or collections of paper or paperboard</v>
          </cell>
        </row>
        <row r="1190">
          <cell r="C1190" t="str">
            <v>516.24</v>
          </cell>
          <cell r="E1190" t="str">
            <v>513.79</v>
          </cell>
          <cell r="F1190" t="str">
            <v>64239 Paper book covers; blotting pads and other articles of stationary, n.e.s.</v>
          </cell>
        </row>
        <row r="1191">
          <cell r="C1191" t="str">
            <v>516.25</v>
          </cell>
          <cell r="E1191" t="str">
            <v>513.79</v>
          </cell>
          <cell r="F1191" t="str">
            <v>64241 Cigarette paper, cut to size, whether or not in the form of booklets or tubes</v>
          </cell>
        </row>
        <row r="1192">
          <cell r="C1192" t="str">
            <v>516.25</v>
          </cell>
          <cell r="E1192" t="str">
            <v>513.79</v>
          </cell>
          <cell r="F1192" t="str">
            <v>64242 Carbon paper, self-copy and other copying or transfer papers, cut to size, duplicator stencils and offset plates of paper</v>
          </cell>
        </row>
        <row r="1193">
          <cell r="C1193" t="str">
            <v>516.27</v>
          </cell>
          <cell r="E1193" t="str">
            <v>513.79</v>
          </cell>
          <cell r="F1193" t="str">
            <v>64244 Gummed or adhesive paper, in strips or rolls</v>
          </cell>
        </row>
        <row r="1194">
          <cell r="C1194" t="str">
            <v>516.28</v>
          </cell>
          <cell r="E1194" t="str">
            <v>513.79</v>
          </cell>
          <cell r="F1194" t="str">
            <v>64245 Filter paper and paperboard</v>
          </cell>
        </row>
        <row r="1195">
          <cell r="C1195" t="str">
            <v>516.28</v>
          </cell>
          <cell r="E1195" t="str">
            <v>513.89</v>
          </cell>
          <cell r="F1195" t="str">
            <v>64248 Paper and paperboard used for writing, printing or other graphic purposes, n.e.s.</v>
          </cell>
        </row>
        <row r="1196">
          <cell r="C1196" t="str">
            <v>516.28</v>
          </cell>
          <cell r="E1196" t="str">
            <v>513.89</v>
          </cell>
          <cell r="F1196" t="str">
            <v>64291 Bobbins, spools, cops and similar supports of paper pulp, paper or paperboard</v>
          </cell>
        </row>
        <row r="1197">
          <cell r="C1197" t="str">
            <v>516.29</v>
          </cell>
          <cell r="E1197" t="str">
            <v>513.89</v>
          </cell>
          <cell r="F1197" t="str">
            <v>64292 Paper or paperboard punch cards (blank) for punch card machines, in strips or not</v>
          </cell>
        </row>
        <row r="1198">
          <cell r="C1198" t="str">
            <v>516.29</v>
          </cell>
          <cell r="E1198" t="str">
            <v>513.81</v>
          </cell>
          <cell r="F1198" t="str">
            <v>64293 Trays, dishes, plates, cups and similar items of paper or paperboard</v>
          </cell>
        </row>
        <row r="1199">
          <cell r="C1199" t="str">
            <v>516.29</v>
          </cell>
          <cell r="E1199" t="str">
            <v>513.89</v>
          </cell>
          <cell r="F1199" t="str">
            <v>64294 Paper handkerchiefs, tissues, towels, tablecloths, bed sheets and other paper linen; paper garments and clothing accessories</v>
          </cell>
        </row>
        <row r="1200">
          <cell r="C1200" t="str">
            <v>516.29</v>
          </cell>
          <cell r="E1200" t="str">
            <v>513.85</v>
          </cell>
          <cell r="F1200" t="str">
            <v>64295 Sanitary napkins and tampons, diapers, diaper liners and similar sanitary articles, of paper pulp, paper, cellulose wadding or webs of cellulose fiber</v>
          </cell>
        </row>
        <row r="1201">
          <cell r="C1201" t="str">
            <v>516.29</v>
          </cell>
          <cell r="E1201" t="str">
            <v>513.83</v>
          </cell>
          <cell r="F1201" t="str">
            <v>64299 Articles of paper pulp, paper, paperboard, cellulose wadding or webs of cellulose fibers, n.e.s.</v>
          </cell>
        </row>
        <row r="1202">
          <cell r="C1202" t="str">
            <v>516.29</v>
          </cell>
          <cell r="E1202" t="str">
            <v>513.89</v>
          </cell>
          <cell r="F1202" t="str">
            <v>65112 Yarn of carded wool, not under 85% wool by weight, not packaged for retail sale</v>
          </cell>
        </row>
        <row r="1203">
          <cell r="C1203" t="str">
            <v>516.29</v>
          </cell>
          <cell r="E1203" t="str">
            <v>513.89</v>
          </cell>
          <cell r="F1203" t="str">
            <v>65113 Yarn of combed wool, not under 85% wool by weight, not packaged for retail sale</v>
          </cell>
        </row>
        <row r="1204">
          <cell r="C1204" t="str">
            <v>513.74</v>
          </cell>
          <cell r="E1204" t="str">
            <v>513.82</v>
          </cell>
          <cell r="F1204" t="str">
            <v>59774 Lubricating preparations containing oils or greases from sources other than petroleum or bituminous minerals</v>
          </cell>
        </row>
        <row r="1205">
          <cell r="C1205" t="str">
            <v>513.74</v>
          </cell>
          <cell r="E1205" t="str">
            <v>513.89</v>
          </cell>
          <cell r="F1205" t="str">
            <v>59811 Tall oil, refined or not</v>
          </cell>
        </row>
        <row r="1206">
          <cell r="C1206" t="str">
            <v>513.74</v>
          </cell>
          <cell r="E1206" t="str">
            <v>513.84</v>
          </cell>
          <cell r="F1206" t="str">
            <v>59812 Residual lyes from the manufacture of wood pulp (including lignin sulfonates, but excluding tall oil)</v>
          </cell>
        </row>
        <row r="1207">
          <cell r="C1207" t="str">
            <v>513.71</v>
          </cell>
          <cell r="E1207" t="str">
            <v>513.89</v>
          </cell>
          <cell r="F1207" t="str">
            <v>59312 Prepared explosives, other than propellent powders</v>
          </cell>
        </row>
        <row r="1208">
          <cell r="C1208" t="str">
            <v>513.71</v>
          </cell>
          <cell r="E1208" t="str">
            <v>513.91</v>
          </cell>
          <cell r="F1208" t="str">
            <v>59320 Safety fuses; detonating fuses; percussion or detonating caps; ignitors; electric detonators</v>
          </cell>
        </row>
        <row r="1209">
          <cell r="C1209" t="str">
            <v>513.71</v>
          </cell>
          <cell r="E1209" t="str">
            <v>513.91</v>
          </cell>
          <cell r="F1209" t="str">
            <v>59331 Fireworks</v>
          </cell>
        </row>
        <row r="1210">
          <cell r="C1210" t="str">
            <v>513.77</v>
          </cell>
          <cell r="E1210" t="str">
            <v>513.91</v>
          </cell>
          <cell r="F1210" t="str">
            <v>59818 Wood tar; wood tar oils; wood creosote; wood naphtha; vegetable pitch; brewers pitch and like products based on rosin, resin acids or vegetable pitch</v>
          </cell>
        </row>
        <row r="1211">
          <cell r="C1211" t="str">
            <v>513.71</v>
          </cell>
          <cell r="E1211" t="str">
            <v>513.91</v>
          </cell>
          <cell r="F1211" t="str">
            <v>59333 Signalling flares, rain rockets, fog signals and other pyrotechnic articles, n.e.s.</v>
          </cell>
        </row>
        <row r="1212">
          <cell r="C1212" t="str">
            <v>513.72</v>
          </cell>
          <cell r="E1212" t="str">
            <v>513.91</v>
          </cell>
          <cell r="F1212" t="str">
            <v>59721 Antiknock preparations</v>
          </cell>
        </row>
        <row r="1213">
          <cell r="C1213" t="str">
            <v>513.72</v>
          </cell>
          <cell r="E1213" t="str">
            <v>513.92</v>
          </cell>
          <cell r="F1213" t="str">
            <v>59725 Additives for lubricating oils</v>
          </cell>
        </row>
        <row r="1214">
          <cell r="C1214" t="str">
            <v>513.72</v>
          </cell>
          <cell r="E1214" t="str">
            <v>513.92</v>
          </cell>
          <cell r="F1214" t="str">
            <v>59729 Additives for other liquids used for the same purposes as mineral oils, n.e.s.</v>
          </cell>
        </row>
        <row r="1215">
          <cell r="C1215" t="str">
            <v>513.72</v>
          </cell>
          <cell r="E1215" t="str">
            <v>513.92</v>
          </cell>
          <cell r="F1215" t="str">
            <v>59731 Hydraulic brake fluids and prepared liquids for hydraulic transmissions, containing less than 70% by weight of petroleum or bituminous mineral oils</v>
          </cell>
        </row>
        <row r="1216">
          <cell r="C1216" t="str">
            <v>513.72</v>
          </cell>
          <cell r="E1216" t="str">
            <v>513.93</v>
          </cell>
          <cell r="F1216" t="str">
            <v>59733 Antifreezing preparations and deicing fluids</v>
          </cell>
        </row>
        <row r="1217">
          <cell r="C1217" t="str">
            <v>513.72</v>
          </cell>
          <cell r="E1217" t="str">
            <v>513.93</v>
          </cell>
          <cell r="F1217" t="str">
            <v>59771 Preparations for treating textiles, leather, furskins or other materials, containing petroleum or bituminous mineral oils (less than 70% by weight)</v>
          </cell>
        </row>
        <row r="1218">
          <cell r="C1218" t="str">
            <v>513.77</v>
          </cell>
          <cell r="E1218" t="str">
            <v>513.93</v>
          </cell>
          <cell r="F1218" t="str">
            <v>59831 Artificial waxes and prepared waxes of chemically modified lignite</v>
          </cell>
        </row>
        <row r="1219">
          <cell r="C1219" t="str">
            <v>513.77</v>
          </cell>
          <cell r="E1219" t="str">
            <v>513.94</v>
          </cell>
          <cell r="F1219" t="str">
            <v>59835 Artificial waxes and prepared waxes of polyethylene glycol</v>
          </cell>
        </row>
        <row r="1220">
          <cell r="C1220" t="str">
            <v>513.75</v>
          </cell>
          <cell r="E1220" t="str">
            <v>513.95</v>
          </cell>
          <cell r="F1220" t="str">
            <v>59813 Gum, wood or sulfate turpentine and other terpenic oils; crude dipentene; sulfite turpentine and other crude para-cymene; pine oil with alpha-terpinol</v>
          </cell>
        </row>
        <row r="1221">
          <cell r="C1221" t="str">
            <v>513.76</v>
          </cell>
          <cell r="E1221" t="str">
            <v>513.96</v>
          </cell>
          <cell r="F1221" t="str">
            <v>59814 Rosin and rosin acids, and derivatives; rosin spirit and rosin oils</v>
          </cell>
        </row>
        <row r="1222">
          <cell r="C1222" t="str">
            <v>513.77</v>
          </cell>
          <cell r="E1222" t="str">
            <v>513.96</v>
          </cell>
          <cell r="F1222" t="str">
            <v>59839 Artificial waxes and prepared waxes, n.e.s.</v>
          </cell>
        </row>
        <row r="1223">
          <cell r="C1223" t="str">
            <v>513.79</v>
          </cell>
          <cell r="E1223" t="str">
            <v>516.31</v>
          </cell>
          <cell r="F1223" t="str">
            <v>59850 Chemical elements doped for use in electronics, in discs, wafers or similar forms; chemical compounds doped for use in electronics</v>
          </cell>
        </row>
        <row r="1224">
          <cell r="C1224" t="str">
            <v>513.79</v>
          </cell>
          <cell r="E1224" t="str">
            <v>516.31</v>
          </cell>
          <cell r="F1224" t="str">
            <v>59861 Artificial graphite; colloidal or semi-colloidal graphite; graphite or other carbon based products in pastes, blocks, plates or other semimanufactures</v>
          </cell>
        </row>
        <row r="1225">
          <cell r="C1225" t="str">
            <v>513.73</v>
          </cell>
          <cell r="E1225" t="str">
            <v>516.39</v>
          </cell>
          <cell r="F1225" t="str">
            <v>59772 Lubricating preparations, containing petroleum or bituminous mineral oils (less than 70% by weight)</v>
          </cell>
        </row>
        <row r="1226">
          <cell r="C1226" t="str">
            <v>513.73</v>
          </cell>
          <cell r="E1226" t="str">
            <v>516.39</v>
          </cell>
          <cell r="F1226" t="str">
            <v>59773 Preparations for treating textiles, leather, furskins or other materials, containing oils or greases from other than petroleum or bituminous minerals</v>
          </cell>
        </row>
        <row r="1227">
          <cell r="C1227" t="str">
            <v>513.78</v>
          </cell>
          <cell r="E1227" t="str">
            <v>516.39</v>
          </cell>
          <cell r="F1227" t="str">
            <v>59841 Mixed alkylbenzenes, n.e.s.</v>
          </cell>
        </row>
        <row r="1228">
          <cell r="C1228" t="str">
            <v>513.79</v>
          </cell>
          <cell r="E1228" t="str">
            <v>514.51</v>
          </cell>
          <cell r="F1228" t="str">
            <v>59863 Prepared rubber accelerators</v>
          </cell>
        </row>
        <row r="1229">
          <cell r="C1229" t="str">
            <v>513.79</v>
          </cell>
          <cell r="E1229" t="str">
            <v>514.51</v>
          </cell>
          <cell r="F1229" t="str">
            <v>59864 Activated carbon</v>
          </cell>
        </row>
        <row r="1230">
          <cell r="C1230" t="str">
            <v>513.79</v>
          </cell>
          <cell r="E1230" t="str">
            <v>514.52</v>
          </cell>
          <cell r="F1230" t="str">
            <v>59865 Activated natural mineral products; animal black (including spent animal black)</v>
          </cell>
        </row>
        <row r="1231">
          <cell r="C1231" t="str">
            <v>513.79</v>
          </cell>
          <cell r="E1231" t="str">
            <v>514.52</v>
          </cell>
          <cell r="F1231" t="str">
            <v>59867 Prepared culture media for development of micro-organisms</v>
          </cell>
        </row>
        <row r="1232">
          <cell r="C1232" t="str">
            <v>513.79</v>
          </cell>
          <cell r="E1232" t="str">
            <v>514.52</v>
          </cell>
          <cell r="F1232" t="str">
            <v>59869 Composite diagnostic or laboratory reagents, n.e.s.</v>
          </cell>
        </row>
        <row r="1233">
          <cell r="C1233" t="str">
            <v>513.79</v>
          </cell>
          <cell r="E1233" t="str">
            <v>514.53</v>
          </cell>
          <cell r="F1233" t="str">
            <v>59881 Supported catalysts with nickel or nickel compounds as active substances</v>
          </cell>
        </row>
        <row r="1234">
          <cell r="C1234" t="str">
            <v>513.79</v>
          </cell>
          <cell r="E1234" t="str">
            <v>514.54</v>
          </cell>
          <cell r="F1234" t="str">
            <v>59883 Supported catalysts with precious metal or precious metal compounds as active substances</v>
          </cell>
        </row>
        <row r="1235">
          <cell r="C1235" t="str">
            <v>513.89</v>
          </cell>
          <cell r="E1235" t="str">
            <v>514.54</v>
          </cell>
          <cell r="F1235" t="str">
            <v>59895 Modelling pastes; dental wax or dental impression compounds, in sets, retail packages, etc.; calcined gypsum or calcium sulfate based dental products</v>
          </cell>
        </row>
        <row r="1236">
          <cell r="C1236" t="str">
            <v>513.89</v>
          </cell>
          <cell r="E1236" t="str">
            <v>514.54</v>
          </cell>
          <cell r="F1236" t="str">
            <v>59896 Pickling preparations for metal surfaces; fluxes and other products for soldering, etc.; products as cores or coatings for welding electrodes or rods</v>
          </cell>
        </row>
        <row r="1237">
          <cell r="C1237" t="str">
            <v>513.89</v>
          </cell>
          <cell r="E1237" t="str">
            <v>514.54</v>
          </cell>
          <cell r="F1237" t="str">
            <v>59897 Prepared additives for cements, mortars or concretes</v>
          </cell>
        </row>
        <row r="1238">
          <cell r="C1238" t="str">
            <v>513.81</v>
          </cell>
          <cell r="E1238" t="str">
            <v>514.54</v>
          </cell>
          <cell r="F1238" t="str">
            <v>59885 Supported catalysts, n.e.s.</v>
          </cell>
        </row>
        <row r="1239">
          <cell r="C1239" t="str">
            <v>513.89</v>
          </cell>
          <cell r="E1239" t="str">
            <v>514.54</v>
          </cell>
          <cell r="F1239" t="str">
            <v>59898 Nonrefractory mortars and concretes</v>
          </cell>
        </row>
        <row r="1240">
          <cell r="C1240" t="str">
            <v>513.85</v>
          </cell>
          <cell r="E1240" t="str">
            <v>514.54</v>
          </cell>
          <cell r="F1240" t="str">
            <v>59894 Preparations and charges for fire extinguishers; charged fire extinguishing grenades</v>
          </cell>
        </row>
        <row r="1241">
          <cell r="C1241" t="str">
            <v>513.89</v>
          </cell>
          <cell r="E1241" t="str">
            <v>514.55</v>
          </cell>
          <cell r="F1241" t="str">
            <v>59899 Chemical products and preparations, n.e.s.</v>
          </cell>
        </row>
        <row r="1242">
          <cell r="C1242" t="str">
            <v>513.83</v>
          </cell>
          <cell r="E1242" t="str">
            <v>514.55</v>
          </cell>
          <cell r="F1242" t="str">
            <v>59891 Finishing agents, dye carriers, dressings, etc. used in the textile, paper, leather or similar industries, n.e.s.</v>
          </cell>
        </row>
        <row r="1243">
          <cell r="C1243" t="str">
            <v>513.89</v>
          </cell>
          <cell r="E1243" t="str">
            <v>514.61</v>
          </cell>
          <cell r="F1243" t="str">
            <v>61120 Composition leather with a leather or leather fiber base, in slabs, sheets or strip</v>
          </cell>
        </row>
        <row r="1244">
          <cell r="C1244" t="str">
            <v>513.89</v>
          </cell>
          <cell r="E1244" t="str">
            <v>514.61</v>
          </cell>
          <cell r="F1244" t="str">
            <v>61130 Whole bovine skin leather (without hair), with a surface area not over 28 sq. ft, (2,6 m2), not specially dressed or finished</v>
          </cell>
        </row>
        <row r="1245">
          <cell r="C1245" t="str">
            <v>513.82</v>
          </cell>
          <cell r="E1245" t="str">
            <v>514.61</v>
          </cell>
          <cell r="F1245" t="str">
            <v>59889 Catalysts and catalytic preparations, n.e.s.</v>
          </cell>
        </row>
        <row r="1246">
          <cell r="C1246" t="str">
            <v>513.89</v>
          </cell>
          <cell r="E1246" t="str">
            <v>514.61</v>
          </cell>
          <cell r="F1246" t="str">
            <v>61141 Bovine leather n.e.s. and equine leather (without hair), tanned or retanned but not further prepared, whether or not split</v>
          </cell>
        </row>
        <row r="1247">
          <cell r="C1247" t="str">
            <v>513.84</v>
          </cell>
          <cell r="E1247" t="str">
            <v>514.61</v>
          </cell>
          <cell r="F1247" t="str">
            <v>59893 Compound plasticizers for rubber or plastics, n.e.s.; antioxidizers and other compound stabilizers for rubber or plastics</v>
          </cell>
        </row>
        <row r="1248">
          <cell r="C1248" t="str">
            <v>513.89</v>
          </cell>
          <cell r="E1248" t="str">
            <v>514.62</v>
          </cell>
          <cell r="F1248" t="str">
            <v>61142 Bovine leather n.e.s. and equine leather (without hair), parchment-dressed or prepared after tanning</v>
          </cell>
        </row>
        <row r="1249">
          <cell r="C1249" t="str">
            <v>513.91</v>
          </cell>
          <cell r="E1249" t="str">
            <v>514.62</v>
          </cell>
          <cell r="F1249" t="str">
            <v>61152 Sheep or lamb skin leather (without wool), parchment-dressed or prepared after tanning</v>
          </cell>
        </row>
        <row r="1250">
          <cell r="C1250" t="str">
            <v>513.91</v>
          </cell>
          <cell r="E1250" t="str">
            <v>514.63</v>
          </cell>
          <cell r="F1250" t="str">
            <v>61161 Goat or kidskin leather (without hair), tanned or retanned but not further prepared, whether or not split</v>
          </cell>
        </row>
        <row r="1251">
          <cell r="C1251" t="str">
            <v>513.91</v>
          </cell>
          <cell r="E1251" t="str">
            <v>514.63</v>
          </cell>
          <cell r="F1251" t="str">
            <v>61162 Goat or kidskin leather (without hair), parchment-dressed or prepared after tanning</v>
          </cell>
        </row>
        <row r="1252">
          <cell r="C1252" t="str">
            <v>513.91</v>
          </cell>
          <cell r="E1252" t="str">
            <v>514.64</v>
          </cell>
          <cell r="F1252" t="str">
            <v>61171 Swine leather (without hair), not specially dressed or finished</v>
          </cell>
        </row>
        <row r="1253">
          <cell r="C1253" t="str">
            <v>513.91</v>
          </cell>
          <cell r="E1253" t="str">
            <v>514.64</v>
          </cell>
          <cell r="F1253" t="str">
            <v>61172 Reptile leather, not specially dressed or finished</v>
          </cell>
        </row>
        <row r="1254">
          <cell r="C1254" t="str">
            <v>513.92</v>
          </cell>
          <cell r="E1254" t="str">
            <v>514.65</v>
          </cell>
          <cell r="F1254" t="str">
            <v>61179 Leather of animals, n.e.s. (without hair), not specially dressed or finished</v>
          </cell>
        </row>
        <row r="1255">
          <cell r="C1255" t="str">
            <v>513.92</v>
          </cell>
          <cell r="E1255" t="str">
            <v>514.65</v>
          </cell>
          <cell r="F1255" t="str">
            <v>61181 Chamois (including combination chamois) leather</v>
          </cell>
        </row>
        <row r="1256">
          <cell r="C1256" t="str">
            <v>513.93</v>
          </cell>
          <cell r="E1256" t="str">
            <v>514.65</v>
          </cell>
          <cell r="F1256" t="str">
            <v>61183 Patent leather and patent laminated leather; metallized leather</v>
          </cell>
        </row>
        <row r="1257">
          <cell r="C1257" t="str">
            <v>513.93</v>
          </cell>
          <cell r="E1257" t="str">
            <v>514.67</v>
          </cell>
          <cell r="F1257" t="str">
            <v>61210 Articles of leather or composition leather used in machinery or mechanical appliances or for other technical uses</v>
          </cell>
        </row>
        <row r="1258">
          <cell r="C1258" t="str">
            <v>513.93</v>
          </cell>
          <cell r="E1258" t="str">
            <v>514.81</v>
          </cell>
          <cell r="F1258" t="str">
            <v>61220 Saddlery and harness for any animal (including leads, muzzles, saddle cloths and bags, dog coats, etc.), of any material</v>
          </cell>
        </row>
        <row r="1259">
          <cell r="C1259" t="str">
            <v>513.94</v>
          </cell>
          <cell r="E1259" t="str">
            <v>514.81</v>
          </cell>
          <cell r="F1259" t="str">
            <v>61290 Articles of leather or of composition leather, n.e.s.</v>
          </cell>
        </row>
        <row r="1260">
          <cell r="C1260" t="str">
            <v>513.95</v>
          </cell>
          <cell r="E1260" t="str">
            <v>514.81</v>
          </cell>
          <cell r="F1260" t="str">
            <v>61311 Whole mink furskins, with or without head, tail or paws, not assembled</v>
          </cell>
        </row>
        <row r="1261">
          <cell r="C1261" t="str">
            <v>513.96</v>
          </cell>
          <cell r="E1261" t="str">
            <v>514.71</v>
          </cell>
          <cell r="F1261" t="str">
            <v>61312 Whole rabbit or hare furskins, with or without head, tail or paws, not assembled</v>
          </cell>
        </row>
        <row r="1262">
          <cell r="C1262" t="str">
            <v>516.31</v>
          </cell>
          <cell r="E1262" t="str">
            <v>514.71</v>
          </cell>
          <cell r="F1262" t="str">
            <v>65114 Yarn of fine animal hair (carded or combed), not packaged for retail sale</v>
          </cell>
        </row>
        <row r="1263">
          <cell r="C1263" t="str">
            <v>516.39</v>
          </cell>
          <cell r="E1263" t="str">
            <v>514.71</v>
          </cell>
          <cell r="F1263" t="str">
            <v>65115 Yarn of coarse animal hair or of horsehair, packaged for retail sale or not</v>
          </cell>
        </row>
        <row r="1264">
          <cell r="C1264" t="str">
            <v>516.39</v>
          </cell>
          <cell r="E1264" t="str">
            <v>514.73</v>
          </cell>
          <cell r="F1264" t="str">
            <v>65116 Yarn of wool or fine animal hair, not under 85% wool or fine animal hair by weight, packaged for retail sale</v>
          </cell>
        </row>
        <row r="1265">
          <cell r="C1265" t="str">
            <v>514.51</v>
          </cell>
          <cell r="E1265" t="str">
            <v>514.79</v>
          </cell>
          <cell r="F1265" t="str">
            <v>61313 Whole lamb furskins: astrakhan, broadtail, caracul, persian, etc., indian, chinese, mongolian or tibetan, with head, tail or paws or not, unassembled</v>
          </cell>
        </row>
        <row r="1266">
          <cell r="C1266" t="str">
            <v>514.51</v>
          </cell>
          <cell r="E1266" t="str">
            <v>514.79</v>
          </cell>
          <cell r="F1266" t="str">
            <v>61319 Whole furskins, n.e.s., with or without head, tail or paws, not assembled</v>
          </cell>
        </row>
        <row r="1267">
          <cell r="C1267" t="str">
            <v>514.51</v>
          </cell>
          <cell r="E1267" t="str">
            <v>514.79</v>
          </cell>
          <cell r="F1267" t="str">
            <v>61320 Furskin heads, tails, paws and other pieces or cuttings, not assembled</v>
          </cell>
        </row>
        <row r="1268">
          <cell r="C1268" t="str">
            <v>514.52</v>
          </cell>
          <cell r="E1268" t="str">
            <v>514.82</v>
          </cell>
          <cell r="F1268" t="str">
            <v>61330 Whole furskins and furskin pieces or cuttings, assembled</v>
          </cell>
        </row>
        <row r="1269">
          <cell r="C1269" t="str">
            <v>514.52</v>
          </cell>
          <cell r="E1269" t="str">
            <v>514.82</v>
          </cell>
          <cell r="F1269" t="str">
            <v>62111 Compounded rubber, compounded with carbon black or silica, unvulconized, in primary forms or in plates, sheets or strip</v>
          </cell>
        </row>
        <row r="1270">
          <cell r="C1270" t="str">
            <v>514.52</v>
          </cell>
          <cell r="E1270" t="str">
            <v>514.82</v>
          </cell>
          <cell r="F1270" t="str">
            <v>62112 Compounded rubber, unvulcanized, solutions; dispersions (other than those compounded with carbon black or silica)</v>
          </cell>
        </row>
        <row r="1271">
          <cell r="C1271" t="str">
            <v>514.53</v>
          </cell>
          <cell r="E1271" t="str">
            <v>514.82</v>
          </cell>
          <cell r="F1271" t="str">
            <v>62119 Compounded rubber, n.e.s., unvulcanized, in primary forms or in plates, sheets or strip</v>
          </cell>
        </row>
        <row r="1272">
          <cell r="C1272" t="str">
            <v>514.54</v>
          </cell>
          <cell r="E1272" t="str">
            <v>514.82</v>
          </cell>
          <cell r="F1272" t="str">
            <v>62121 Rubber camel-back strips for retreading tires</v>
          </cell>
        </row>
        <row r="1273">
          <cell r="C1273" t="str">
            <v>514.54</v>
          </cell>
          <cell r="E1273" t="str">
            <v>514.83</v>
          </cell>
          <cell r="F1273" t="str">
            <v>62129 Unvulcanized rubber forms and articles, n.e.s.</v>
          </cell>
        </row>
        <row r="1274">
          <cell r="C1274" t="str">
            <v>514.54</v>
          </cell>
          <cell r="E1274" t="str">
            <v>514.84</v>
          </cell>
          <cell r="F1274" t="str">
            <v>62131 Vulcanized rubber thread and cord</v>
          </cell>
        </row>
        <row r="1275">
          <cell r="C1275" t="str">
            <v>514.54</v>
          </cell>
          <cell r="E1275" t="str">
            <v>514.84</v>
          </cell>
          <cell r="F1275" t="str">
            <v>62132 Plates, sheets, strip, rods and profile shapes of unhardened vulcanized cellular rubber</v>
          </cell>
        </row>
        <row r="1276">
          <cell r="C1276" t="str">
            <v>514.54</v>
          </cell>
          <cell r="E1276" t="str">
            <v>514.84</v>
          </cell>
          <cell r="F1276" t="str">
            <v>62133 Plates, sheets, strip, rods and profile shapes of unhardened vulcanized noncellular rubber</v>
          </cell>
        </row>
        <row r="1277">
          <cell r="C1277" t="str">
            <v>514.54</v>
          </cell>
          <cell r="E1277" t="str">
            <v>514.85</v>
          </cell>
          <cell r="F1277" t="str">
            <v>62141 Tubes, pipes and hoses of unhardened vulcanized rubber, not reinforced, etc., without fittings</v>
          </cell>
        </row>
        <row r="1278">
          <cell r="C1278" t="str">
            <v>514.54</v>
          </cell>
          <cell r="E1278" t="str">
            <v>514.86</v>
          </cell>
          <cell r="F1278" t="str">
            <v>62142 Tubes, pipes and hoses of unhardened vulcanized rubber, reinforced, etc. with metal, no fittings</v>
          </cell>
        </row>
        <row r="1279">
          <cell r="C1279" t="str">
            <v>514.55</v>
          </cell>
          <cell r="E1279" t="str">
            <v>514.89</v>
          </cell>
          <cell r="F1279" t="str">
            <v>62143 Tubes, pipes and hoses of unhardened vulcanized rubber, reinforced, etc. with textiles, without fittings</v>
          </cell>
        </row>
        <row r="1280">
          <cell r="C1280" t="str">
            <v>514.55</v>
          </cell>
          <cell r="E1280" t="str">
            <v>514.89</v>
          </cell>
          <cell r="F1280" t="str">
            <v>62144 Tubes, pipes and hoses of unhardened vulcanized rubber, reinforced or combined with materials other than metal or textiles, without fittings</v>
          </cell>
        </row>
        <row r="1281">
          <cell r="C1281" t="str">
            <v>514.61</v>
          </cell>
          <cell r="E1281" t="str">
            <v>515.42</v>
          </cell>
          <cell r="F1281" t="str">
            <v>62145 Tubes, pipes and hoses of unhardened vulcanized rubber (reinforced or not), with fittings</v>
          </cell>
        </row>
        <row r="1282">
          <cell r="C1282" t="str">
            <v>514.61</v>
          </cell>
          <cell r="E1282" t="str">
            <v>515.43</v>
          </cell>
          <cell r="F1282" t="str">
            <v>62510 New pneumatic rubber tires, of a kind used on motor cars (including station wagons and racing cars)</v>
          </cell>
        </row>
        <row r="1283">
          <cell r="C1283" t="str">
            <v>514.61</v>
          </cell>
          <cell r="E1283" t="str">
            <v>515.44</v>
          </cell>
          <cell r="F1283" t="str">
            <v>62520 New pneumatic rubber tires, of a kind used on buses and trucks</v>
          </cell>
        </row>
        <row r="1284">
          <cell r="C1284" t="str">
            <v>514.61</v>
          </cell>
          <cell r="E1284" t="str">
            <v>515.49</v>
          </cell>
          <cell r="F1284" t="str">
            <v>62530 New pneumatic rubber tires, of a kind used on aircraft</v>
          </cell>
        </row>
        <row r="1285">
          <cell r="C1285" t="str">
            <v>514.61</v>
          </cell>
          <cell r="E1285" t="str">
            <v>515.49</v>
          </cell>
          <cell r="F1285" t="str">
            <v>62541 New pneumatic rubber tires, of a kind used on motorcycles</v>
          </cell>
        </row>
        <row r="1286">
          <cell r="C1286" t="str">
            <v>514.62</v>
          </cell>
          <cell r="E1286" t="str">
            <v>515.5</v>
          </cell>
          <cell r="F1286" t="str">
            <v>62542 New pneumatic rubber tires, of a kind used on bicycles</v>
          </cell>
        </row>
        <row r="1287">
          <cell r="C1287" t="str">
            <v>514.62</v>
          </cell>
          <cell r="E1287" t="str">
            <v>515.69</v>
          </cell>
          <cell r="F1287" t="str">
            <v>62551 New pneumatic rubber tires, n.e.s., having a herring-bone or similar tread</v>
          </cell>
        </row>
        <row r="1288">
          <cell r="C1288" t="str">
            <v>514.62</v>
          </cell>
          <cell r="E1288" t="str">
            <v>515.69</v>
          </cell>
          <cell r="F1288" t="str">
            <v>62559 New pneumatic rubber tires, n.e.s.</v>
          </cell>
        </row>
        <row r="1289">
          <cell r="C1289" t="str">
            <v>514.63</v>
          </cell>
          <cell r="E1289" t="str">
            <v>515.69</v>
          </cell>
          <cell r="F1289" t="str">
            <v>62591 Rubber inner tubes for tires</v>
          </cell>
        </row>
        <row r="1290">
          <cell r="C1290" t="str">
            <v>514.63</v>
          </cell>
          <cell r="E1290" t="str">
            <v>515.69</v>
          </cell>
          <cell r="F1290" t="str">
            <v>62592 Retreaded rubber tires</v>
          </cell>
        </row>
        <row r="1291">
          <cell r="C1291" t="str">
            <v>514.64</v>
          </cell>
          <cell r="E1291" t="str">
            <v>515.62</v>
          </cell>
          <cell r="F1291" t="str">
            <v>62593 Used pneumatic rubber tires</v>
          </cell>
        </row>
        <row r="1292">
          <cell r="C1292" t="str">
            <v>514.64</v>
          </cell>
          <cell r="E1292" t="str">
            <v>515.63</v>
          </cell>
          <cell r="F1292" t="str">
            <v>62594 Solid or cushion rubber tires, interchangeable treads and tire flaps</v>
          </cell>
        </row>
        <row r="1293">
          <cell r="C1293" t="str">
            <v>514.65</v>
          </cell>
          <cell r="E1293" t="str">
            <v>515.69</v>
          </cell>
          <cell r="F1293" t="str">
            <v>62911 Sheath contraceptives, of rubber</v>
          </cell>
        </row>
        <row r="1294">
          <cell r="C1294" t="str">
            <v>514.65</v>
          </cell>
          <cell r="E1294" t="str">
            <v>515.69</v>
          </cell>
          <cell r="F1294" t="str">
            <v>62919 Hygenic or pharmaceutical articles, n.e.s. of unhardened vulcanized rubber, with or without fittings of hard rubber</v>
          </cell>
        </row>
        <row r="1295">
          <cell r="C1295" t="str">
            <v>514.65</v>
          </cell>
          <cell r="E1295" t="str">
            <v>515.69</v>
          </cell>
          <cell r="F1295" t="str">
            <v>62921 Conveyor or transmission belts or belting of vulcanized rubber, of trapezoidal cross section (v-belts and v-belting)</v>
          </cell>
        </row>
        <row r="1296">
          <cell r="C1296" t="str">
            <v>514.67</v>
          </cell>
          <cell r="E1296" t="str">
            <v>515.69</v>
          </cell>
          <cell r="F1296" t="str">
            <v>62929 Conveyor or transmission belts or belting of vulcanized rubber, n.e.s.</v>
          </cell>
        </row>
        <row r="1297">
          <cell r="C1297" t="str">
            <v>514.81</v>
          </cell>
          <cell r="E1297" t="str">
            <v>515.69</v>
          </cell>
          <cell r="F1297" t="str">
            <v>63329 Agglomerated cork and articles of agglomerated cork, n.e.s.</v>
          </cell>
        </row>
        <row r="1298">
          <cell r="C1298" t="str">
            <v>514.81</v>
          </cell>
          <cell r="E1298" t="str">
            <v>515.69</v>
          </cell>
          <cell r="F1298" t="str">
            <v>63411 Coniferous veneer sheets and sheets for plywood and other coniferous wood sawn lengthwise, etc., not over 6 mm thick</v>
          </cell>
        </row>
        <row r="1299">
          <cell r="C1299" t="str">
            <v>514.81</v>
          </cell>
          <cell r="E1299" t="str">
            <v>515.71</v>
          </cell>
          <cell r="F1299" t="str">
            <v>63412 Nonconiferous veneer sheets and sheets for plywood and other nonconiferous wood sawn lengthwise, etc., not over 6 mm thick</v>
          </cell>
        </row>
        <row r="1300">
          <cell r="C1300" t="str">
            <v>514.71</v>
          </cell>
          <cell r="E1300" t="str">
            <v>515.71</v>
          </cell>
          <cell r="F1300" t="str">
            <v>62991 Hard rubber (for example, ebonite), in all forms, including waste and scrap; articles of hard rubber</v>
          </cell>
        </row>
        <row r="1301">
          <cell r="C1301" t="str">
            <v>514.71</v>
          </cell>
          <cell r="E1301" t="str">
            <v>515.72</v>
          </cell>
          <cell r="F1301" t="str">
            <v>62992 Articles of unhardened cellular vulcanized rubber, n.e.s.</v>
          </cell>
        </row>
        <row r="1302">
          <cell r="C1302" t="str">
            <v>514.73</v>
          </cell>
          <cell r="E1302" t="str">
            <v>515.73</v>
          </cell>
          <cell r="F1302" t="str">
            <v>62999 Articles of unhardened noncellular vulcanized rubber, n.e.s.</v>
          </cell>
        </row>
        <row r="1303">
          <cell r="C1303" t="str">
            <v>514.79</v>
          </cell>
          <cell r="E1303" t="str">
            <v>515.74</v>
          </cell>
          <cell r="F1303" t="str">
            <v>63311 Corks and stoppers, of natural cork</v>
          </cell>
        </row>
        <row r="1304">
          <cell r="C1304" t="str">
            <v>514.79</v>
          </cell>
          <cell r="E1304" t="str">
            <v>515.74</v>
          </cell>
          <cell r="F1304" t="str">
            <v>63319 Articles of natural cork, n.e.s.</v>
          </cell>
        </row>
        <row r="1305">
          <cell r="C1305" t="str">
            <v>514.79</v>
          </cell>
          <cell r="E1305" t="str">
            <v>515.74</v>
          </cell>
          <cell r="F1305" t="str">
            <v>63321 Agglomerated cork blocks, plates, sheets, strip, tiles and solid cylinders</v>
          </cell>
        </row>
        <row r="1306">
          <cell r="C1306" t="str">
            <v>514.82</v>
          </cell>
          <cell r="E1306" t="str">
            <v>515.74</v>
          </cell>
          <cell r="F1306" t="str">
            <v>63421 Densified wood in blocks, plates, strips or profile shapes</v>
          </cell>
        </row>
        <row r="1307">
          <cell r="C1307" t="str">
            <v>514.82</v>
          </cell>
          <cell r="E1307" t="str">
            <v>515.75</v>
          </cell>
          <cell r="F1307" t="str">
            <v>63422 Particle board and similar board of wood, agglomerated or not</v>
          </cell>
        </row>
        <row r="1308">
          <cell r="C1308" t="str">
            <v>514.82</v>
          </cell>
          <cell r="E1308" t="str">
            <v>515.75</v>
          </cell>
          <cell r="F1308" t="str">
            <v>63423 Particle board and similar board of ligneous material other than wood, agglomerated or not</v>
          </cell>
        </row>
        <row r="1309">
          <cell r="C1309" t="str">
            <v>514.82</v>
          </cell>
          <cell r="E1309" t="str">
            <v>515.76</v>
          </cell>
          <cell r="F1309" t="str">
            <v>63431 Plywood with at least one outer ply of tropical or nonconiferous wood and each ply not over 6 mm thick</v>
          </cell>
        </row>
        <row r="1310">
          <cell r="C1310" t="str">
            <v>514.83</v>
          </cell>
          <cell r="E1310" t="str">
            <v>515.76</v>
          </cell>
          <cell r="F1310" t="str">
            <v>63439 Plywood with outer plies of other than tropical or nonconiferous wood, n.e.s. and each ply not over 6 mm thick</v>
          </cell>
        </row>
        <row r="1311">
          <cell r="C1311" t="str">
            <v>514.84</v>
          </cell>
          <cell r="E1311" t="str">
            <v>515.76</v>
          </cell>
          <cell r="F1311" t="str">
            <v>63441 Plywood, n.e.s., veneered panels and similar laminated wood with at least one outer ply of nonconiferous wood</v>
          </cell>
        </row>
        <row r="1312">
          <cell r="C1312" t="str">
            <v>514.84</v>
          </cell>
          <cell r="E1312" t="str">
            <v>515.76</v>
          </cell>
          <cell r="F1312" t="str">
            <v>63449 Plywood, n.e.s., veneered panels and similar laminated wood, n.e.s.</v>
          </cell>
        </row>
        <row r="1313">
          <cell r="C1313" t="str">
            <v>514.84</v>
          </cell>
          <cell r="E1313" t="str">
            <v>515.76</v>
          </cell>
          <cell r="F1313" t="str">
            <v>63451 Fiberboard of wood or other ligneous materials, of a density exceeding 0.80 g/cm3</v>
          </cell>
        </row>
        <row r="1314">
          <cell r="C1314" t="str">
            <v>514.85</v>
          </cell>
          <cell r="E1314" t="str">
            <v>515.76</v>
          </cell>
          <cell r="F1314" t="str">
            <v>63452 Fiberboard of wood or other ligneous materials, of a density exceeding 0.50 g/cm3 but not exceeding 0.80 g/cm3</v>
          </cell>
        </row>
        <row r="1315">
          <cell r="C1315" t="str">
            <v>514.86</v>
          </cell>
          <cell r="E1315" t="str">
            <v>515.76</v>
          </cell>
          <cell r="F1315" t="str">
            <v>63453 Fiberboard of wood or other ligneous materials, of a density exceeding 0.35 g/cm3 but not exceeding 0.50 g/cm3</v>
          </cell>
        </row>
        <row r="1316">
          <cell r="C1316" t="str">
            <v>514.89</v>
          </cell>
          <cell r="E1316" t="str">
            <v>515.61</v>
          </cell>
          <cell r="F1316" t="str">
            <v>63459 Fiberboard of wood or other ligneous material, n.e.s.</v>
          </cell>
        </row>
        <row r="1317">
          <cell r="C1317" t="str">
            <v>514.89</v>
          </cell>
          <cell r="E1317" t="str">
            <v>515.61</v>
          </cell>
          <cell r="F1317" t="str">
            <v>63491 Hoopwood; split poles, piles, pickets and stakes of wood; rough wooden sticks for walking sticks, tool handles, etc.; chipwood and similar strips etc.</v>
          </cell>
        </row>
        <row r="1318">
          <cell r="C1318" t="str">
            <v>515.41</v>
          </cell>
          <cell r="E1318" t="str">
            <v>515.61</v>
          </cell>
          <cell r="F1318" t="str">
            <v>63493 Wood wool; wood flour</v>
          </cell>
        </row>
        <row r="1319">
          <cell r="C1319" t="str">
            <v>515.42</v>
          </cell>
          <cell r="E1319" t="str">
            <v>515.77</v>
          </cell>
          <cell r="F1319" t="str">
            <v>63511 Wood packing cases, boxes, crates, drums and similar packings; cable-drums of wood</v>
          </cell>
        </row>
        <row r="1320">
          <cell r="C1320" t="str">
            <v>515.43</v>
          </cell>
          <cell r="E1320" t="str">
            <v>515.77</v>
          </cell>
          <cell r="F1320" t="str">
            <v>63512 Wood pallets, box pallets and other load boards</v>
          </cell>
        </row>
        <row r="1321">
          <cell r="C1321" t="str">
            <v>515.44</v>
          </cell>
          <cell r="E1321" t="str">
            <v>515.79</v>
          </cell>
          <cell r="F1321" t="str">
            <v>63520 Wood casks, barrels, vats, tubs and other coopers' products, including staves and other wooden parts</v>
          </cell>
        </row>
        <row r="1322">
          <cell r="C1322" t="str">
            <v>515.49</v>
          </cell>
          <cell r="E1322" t="str">
            <v>515.79</v>
          </cell>
          <cell r="F1322" t="str">
            <v>63531 Windows, french-windows and their frames of wood</v>
          </cell>
        </row>
        <row r="1323">
          <cell r="C1323" t="str">
            <v>515.5</v>
          </cell>
          <cell r="E1323" t="str">
            <v>515.78</v>
          </cell>
          <cell r="F1323" t="str">
            <v>63532 Doors, door frames and thresholds of wood</v>
          </cell>
        </row>
        <row r="1324">
          <cell r="C1324" t="str">
            <v>515.69</v>
          </cell>
          <cell r="E1324" t="str">
            <v>515.79</v>
          </cell>
          <cell r="F1324" t="str">
            <v>63591 Wooden tools, tool bodies and handles, broom or brush bodies and handles; boot or shoe lasts and trees of wood</v>
          </cell>
        </row>
        <row r="1325">
          <cell r="C1325" t="str">
            <v>515.69</v>
          </cell>
          <cell r="E1325" t="str">
            <v>515.79</v>
          </cell>
          <cell r="F1325" t="str">
            <v>63599 Manufactured articles of wood, n.e.s.</v>
          </cell>
        </row>
        <row r="1326">
          <cell r="C1326" t="str">
            <v>515.69</v>
          </cell>
          <cell r="E1326" t="str">
            <v>515.8</v>
          </cell>
          <cell r="F1326" t="str">
            <v>64100 Paper and paperboard</v>
          </cell>
        </row>
        <row r="1327">
          <cell r="C1327" t="str">
            <v>515.69</v>
          </cell>
          <cell r="E1327" t="str">
            <v>541.12</v>
          </cell>
          <cell r="F1327" t="str">
            <v>64110 Newsprint in rolls or sheets</v>
          </cell>
        </row>
        <row r="1328">
          <cell r="C1328" t="str">
            <v>515.62</v>
          </cell>
          <cell r="E1328" t="str">
            <v>541.13</v>
          </cell>
          <cell r="F1328" t="str">
            <v>63542 Tableware and kitchenware of wood</v>
          </cell>
        </row>
        <row r="1329">
          <cell r="C1329" t="str">
            <v>515.63</v>
          </cell>
          <cell r="E1329" t="str">
            <v>541.13</v>
          </cell>
          <cell r="F1329" t="str">
            <v>63549 Wood marquetry and inlaid wood; caskets and cases for jewelry and cutlery, etc. of wood; ornaments of wood; wooden coat and hat racks, etc.</v>
          </cell>
        </row>
        <row r="1330">
          <cell r="C1330" t="str">
            <v>515.69</v>
          </cell>
          <cell r="E1330" t="str">
            <v>541.13</v>
          </cell>
          <cell r="F1330" t="str">
            <v>64120 Other printing and writing paper,uncoated</v>
          </cell>
        </row>
        <row r="1331">
          <cell r="C1331" t="str">
            <v>515.69</v>
          </cell>
          <cell r="E1331" t="str">
            <v>541.13</v>
          </cell>
          <cell r="F1331" t="str">
            <v>64121 Handmade paper and paperboard</v>
          </cell>
        </row>
        <row r="1332">
          <cell r="C1332" t="str">
            <v>515.69</v>
          </cell>
          <cell r="E1332" t="str">
            <v>541.13</v>
          </cell>
          <cell r="F1332" t="str">
            <v>64122 Paper and paperboard used as a base for photo-sensitive, heat-sensitive, or electro-sensitive paper or paperboard, uncoated, in rolls or sheets</v>
          </cell>
        </row>
        <row r="1333">
          <cell r="C1333" t="str">
            <v>515.69</v>
          </cell>
          <cell r="E1333" t="str">
            <v>541.14</v>
          </cell>
          <cell r="F1333" t="str">
            <v>64123 Carbonizing base paper, uncoated, in rolls or sheets</v>
          </cell>
        </row>
        <row r="1334">
          <cell r="C1334" t="str">
            <v>515.69</v>
          </cell>
          <cell r="E1334" t="str">
            <v>541.15</v>
          </cell>
          <cell r="F1334" t="str">
            <v>64124 Wallpaper base, uncoated, in rolls or sheets</v>
          </cell>
        </row>
        <row r="1335">
          <cell r="C1335" t="str">
            <v>515.69</v>
          </cell>
          <cell r="E1335" t="str">
            <v>541.16</v>
          </cell>
          <cell r="F1335" t="str">
            <v>64125 Paper and paperboard n.e.s., weight under 40 g/m2, not over 10% (weight) of fiber content obtained by mechanical process, uncoated, in rolls or sheets</v>
          </cell>
        </row>
        <row r="1336">
          <cell r="C1336" t="str">
            <v>515.71</v>
          </cell>
          <cell r="E1336" t="str">
            <v>541.17</v>
          </cell>
          <cell r="F1336" t="str">
            <v>64126 Paper and paperboard n.e.s., not under 40 g/m2 and not over 150 g/m2, not over 10% (weight) of fiber by mechanical process, uncoated, rolls or sheets</v>
          </cell>
        </row>
        <row r="1337">
          <cell r="C1337" t="str">
            <v>515.71</v>
          </cell>
          <cell r="E1337" t="str">
            <v>541.54</v>
          </cell>
          <cell r="F1337" t="str">
            <v>64127 Paper and paperboard n.e.s., weight over 150 g/m2, not over 10% (weight) of fiber content obtained by mechanical process, uncoated, in rolls or sheets</v>
          </cell>
        </row>
        <row r="1338">
          <cell r="C1338" t="str">
            <v>515.72</v>
          </cell>
          <cell r="E1338" t="str">
            <v>541.54</v>
          </cell>
          <cell r="F1338" t="str">
            <v>64129 Paper and paperboard n.e.s., with over 10% by weight of total fiber content obtained by mechanical process, uncoated, in rolls or sheets</v>
          </cell>
        </row>
        <row r="1339">
          <cell r="C1339" t="str">
            <v>515.73</v>
          </cell>
          <cell r="E1339" t="str">
            <v>541.54</v>
          </cell>
          <cell r="F1339" t="str">
            <v>64130 Other printing and writing paper,coated</v>
          </cell>
        </row>
        <row r="1340">
          <cell r="C1340" t="str">
            <v>515.74</v>
          </cell>
          <cell r="E1340" t="str">
            <v>541.53</v>
          </cell>
          <cell r="F1340" t="str">
            <v>64131 Carbon paper, self-copy and other copying or transfer papers, rolls over 36 cm in width or rectagular sheets measuring over 36 cm in one dimension</v>
          </cell>
        </row>
        <row r="1341">
          <cell r="C1341" t="str">
            <v>515.74</v>
          </cell>
          <cell r="E1341" t="str">
            <v>541.53</v>
          </cell>
          <cell r="F1341" t="str">
            <v>64132 Paper and paperboard used for writing, printing, etc., coated etc., not over 150 g/m2, not over 10% (wt) fiber by mechanical process, rolls or sheets</v>
          </cell>
        </row>
        <row r="1342">
          <cell r="C1342" t="str">
            <v>515.74</v>
          </cell>
          <cell r="E1342" t="str">
            <v>541.53</v>
          </cell>
          <cell r="F1342" t="str">
            <v>64134 Paper and paperboard used for writing, printing, etc., coated etc., over 10% (weight) of fiber obtained by mechanical process, in rolls or sheets</v>
          </cell>
        </row>
        <row r="1343">
          <cell r="C1343" t="str">
            <v>515.74</v>
          </cell>
          <cell r="E1343" t="str">
            <v>541.53</v>
          </cell>
          <cell r="F1343" t="str">
            <v>64141 Kraft paper, uncoated, n.e.s., in rolls or sheets</v>
          </cell>
        </row>
        <row r="1344">
          <cell r="C1344" t="str">
            <v>515.75</v>
          </cell>
          <cell r="E1344" t="str">
            <v>541.55</v>
          </cell>
          <cell r="F1344" t="str">
            <v>64142 Kraft sack paper, uncoated, in rolls or sheets</v>
          </cell>
        </row>
        <row r="1345">
          <cell r="C1345" t="str">
            <v>515.75</v>
          </cell>
          <cell r="E1345" t="str">
            <v>541.55</v>
          </cell>
          <cell r="F1345" t="str">
            <v>64146 Kraft paper and paperboard, uncoated, n.e.s., weighing not over 150 g/m2, in rolls or sheets</v>
          </cell>
        </row>
        <row r="1346">
          <cell r="C1346" t="str">
            <v>515.76</v>
          </cell>
          <cell r="E1346" t="str">
            <v>541.59</v>
          </cell>
          <cell r="F1346" t="str">
            <v>64147 Kraft paper and paperboard, uncoated, n.e.s., weighing over 150 g/m2 and under 225 g/m2, in rolls or sheets</v>
          </cell>
        </row>
        <row r="1347">
          <cell r="C1347" t="str">
            <v>515.76</v>
          </cell>
          <cell r="E1347" t="str">
            <v>541.56</v>
          </cell>
          <cell r="F1347" t="str">
            <v>64148 Kraft paper and paperboard, uncoated, n.e.s., weighing 225 g/m2 or over, in rolls or sheets</v>
          </cell>
        </row>
        <row r="1348">
          <cell r="C1348" t="str">
            <v>515.76</v>
          </cell>
          <cell r="E1348" t="str">
            <v>541.59</v>
          </cell>
          <cell r="F1348" t="str">
            <v>64150 Other paper and paperboard, uncoated</v>
          </cell>
        </row>
        <row r="1349">
          <cell r="C1349" t="str">
            <v>515.76</v>
          </cell>
          <cell r="E1349" t="str">
            <v>541.61</v>
          </cell>
          <cell r="F1349" t="str">
            <v>64151 Semichemical fluting paper, uncoated (corrugating medium), in rolls or sheets</v>
          </cell>
        </row>
        <row r="1350">
          <cell r="C1350" t="str">
            <v>515.76</v>
          </cell>
          <cell r="E1350" t="str">
            <v>541.61</v>
          </cell>
          <cell r="F1350" t="str">
            <v>64152 Sulfite wrapping paper, uncoated, in rolls or sheets</v>
          </cell>
        </row>
        <row r="1351">
          <cell r="C1351" t="str">
            <v>515.76</v>
          </cell>
          <cell r="E1351" t="str">
            <v>541.41</v>
          </cell>
          <cell r="F1351" t="str">
            <v>64153 Vegetable parchment, greaseproof papers, tracing papers and glassine or other glazed transparent or translucent papers, in rolls or sheets</v>
          </cell>
        </row>
        <row r="1352">
          <cell r="C1352" t="str">
            <v>515.76</v>
          </cell>
          <cell r="E1352" t="str">
            <v>541.41</v>
          </cell>
          <cell r="F1352" t="str">
            <v>64154 Multi-ply paper and paperboard, uncoated, in rolls or sheets</v>
          </cell>
        </row>
        <row r="1353">
          <cell r="C1353" t="str">
            <v>515.61</v>
          </cell>
          <cell r="E1353" t="str">
            <v>541.42</v>
          </cell>
          <cell r="F1353" t="str">
            <v>63533 Wood shingles and shakes</v>
          </cell>
        </row>
        <row r="1354">
          <cell r="C1354" t="str">
            <v>515.61</v>
          </cell>
          <cell r="E1354" t="str">
            <v>541.43</v>
          </cell>
          <cell r="F1354" t="str">
            <v>63539 Builders' joinery and carpentry of wood, n.e.s.</v>
          </cell>
        </row>
        <row r="1355">
          <cell r="C1355" t="str">
            <v>515.61</v>
          </cell>
          <cell r="E1355" t="str">
            <v>541.44</v>
          </cell>
          <cell r="F1355" t="str">
            <v>63541 Wooden frames for paintings, photographs, mirrors or similar articles</v>
          </cell>
        </row>
        <row r="1356">
          <cell r="C1356" t="str">
            <v>515.77</v>
          </cell>
          <cell r="E1356" t="str">
            <v>541.44</v>
          </cell>
          <cell r="F1356" t="str">
            <v>64155 Cigarette paper, whether or not cut to size, n.e.s., including cigarette paper in rolls over 5 cm in width</v>
          </cell>
        </row>
        <row r="1357">
          <cell r="C1357" t="str">
            <v>515.77</v>
          </cell>
          <cell r="E1357" t="str">
            <v>541.44</v>
          </cell>
          <cell r="F1357" t="str">
            <v>64156 Filter paper and paperboard, uncoated, in rolls or sheets; felt paper and paper board, uncoated, in rolls or sheets</v>
          </cell>
        </row>
        <row r="1358">
          <cell r="C1358" t="str">
            <v>515.79</v>
          </cell>
          <cell r="E1358" t="str">
            <v>541.44</v>
          </cell>
          <cell r="F1358" t="str">
            <v>64158 Paper and paperboard, n.e.s., uncoated, weighing over 150 g/m2 (also includes former sitc 64159)</v>
          </cell>
        </row>
        <row r="1359">
          <cell r="C1359" t="str">
            <v>515.79</v>
          </cell>
          <cell r="E1359" t="str">
            <v>541.45</v>
          </cell>
          <cell r="F1359" t="str">
            <v>64159 Paper and paperboard, n.e.s., uncoated, weighing 225 g/m2 or over, in rolls or sheets</v>
          </cell>
        </row>
        <row r="1360">
          <cell r="C1360" t="str">
            <v>515.78</v>
          </cell>
          <cell r="E1360" t="str">
            <v>541.45</v>
          </cell>
          <cell r="F1360" t="str">
            <v>64157 Paper and paperboard, n.e.s., uncoated, weighing not over 150 g/m2, in rolls or sheets</v>
          </cell>
        </row>
        <row r="1361">
          <cell r="C1361" t="str">
            <v>515.79</v>
          </cell>
          <cell r="E1361" t="str">
            <v>541.46</v>
          </cell>
          <cell r="F1361" t="str">
            <v>64161 Kraft sack paper, creped or crinkled, whether or not embossed or perforated, in rolls or sheets</v>
          </cell>
        </row>
        <row r="1362">
          <cell r="C1362" t="str">
            <v>515.79</v>
          </cell>
          <cell r="E1362" t="str">
            <v>541.46</v>
          </cell>
          <cell r="F1362" t="str">
            <v>64162 Kraft paper, n.e.s., creped or crinkled, whether or not embossed or perforated, in rolls or sheets</v>
          </cell>
        </row>
        <row r="1363">
          <cell r="C1363" t="str">
            <v>515.8</v>
          </cell>
          <cell r="E1363" t="str">
            <v>541.46</v>
          </cell>
          <cell r="F1363" t="str">
            <v>64163 Toilet or facial tissue paper stock, towel or napkin stock, etc., cellulose wadding and webs, over 36 cm in width, creped etc. or not, rolls or sheets</v>
          </cell>
        </row>
        <row r="1364">
          <cell r="C1364" t="str">
            <v>541.11</v>
          </cell>
          <cell r="E1364" t="str">
            <v>541.46</v>
          </cell>
          <cell r="F1364" t="str">
            <v>66181 Articles of asphalt or similar material, including plates, bricks, building boards and tiles</v>
          </cell>
        </row>
        <row r="1365">
          <cell r="C1365" t="str">
            <v>541.12</v>
          </cell>
          <cell r="E1365" t="str">
            <v>541.49</v>
          </cell>
          <cell r="F1365" t="str">
            <v>66182 Articles (panels, boards, tiles, blocks, etc.) of vegetable fiber, or shavings, sawdust, etc., agglomerated with cement or other mineral binders</v>
          </cell>
        </row>
        <row r="1366">
          <cell r="C1366" t="str">
            <v>541.13</v>
          </cell>
          <cell r="E1366" t="str">
            <v>541.49</v>
          </cell>
          <cell r="F1366" t="str">
            <v>66183 Articles (sheets, tiles, panels, tubes, etc.) of asbestos-cement, of cellulose fiber-cement or the like</v>
          </cell>
        </row>
        <row r="1367">
          <cell r="C1367" t="str">
            <v>541.13</v>
          </cell>
          <cell r="E1367" t="str">
            <v>516.92</v>
          </cell>
          <cell r="F1367" t="str">
            <v>66231 Bricks, blocks, tiles, and other ceramic goods, of siliceous fossil meals or of similar siliceous earths</v>
          </cell>
        </row>
        <row r="1368">
          <cell r="C1368" t="str">
            <v>541.13</v>
          </cell>
          <cell r="E1368" t="str">
            <v>541.31</v>
          </cell>
          <cell r="F1368" t="str">
            <v>66232 Refractory bricks, blocks, tiles and similar refractory ceramic constructional goods (other than siliceous materials)</v>
          </cell>
        </row>
        <row r="1369">
          <cell r="C1369" t="str">
            <v>541.13</v>
          </cell>
          <cell r="E1369" t="str">
            <v>541.32</v>
          </cell>
          <cell r="F1369" t="str">
            <v>66233 Refractory cements, mortars, concretes and similar compositions, n.e.s.</v>
          </cell>
        </row>
        <row r="1370">
          <cell r="C1370" t="str">
            <v>541.13</v>
          </cell>
          <cell r="E1370" t="str">
            <v>541.33</v>
          </cell>
          <cell r="F1370" t="str">
            <v>66241 Ceramic building bricks, flooring blocks, support or filler tiles and the like</v>
          </cell>
        </row>
        <row r="1371">
          <cell r="C1371" t="str">
            <v>541.14</v>
          </cell>
          <cell r="E1371" t="str">
            <v>541.39</v>
          </cell>
          <cell r="F1371" t="str">
            <v>66242 Ceramic roofing tiles, chimney pots, cowls, chimney liners, architectural ornaments and other ceramic constructional goods</v>
          </cell>
        </row>
        <row r="1372">
          <cell r="C1372" t="str">
            <v>541.15</v>
          </cell>
          <cell r="E1372" t="str">
            <v>541.39</v>
          </cell>
          <cell r="F1372" t="str">
            <v>66243 Ceramic pipes, conduits, guttering and pipe fittings</v>
          </cell>
        </row>
        <row r="1373">
          <cell r="C1373" t="str">
            <v>541.16</v>
          </cell>
          <cell r="E1373" t="str">
            <v>541.39</v>
          </cell>
          <cell r="F1373" t="str">
            <v>66244 Unglazed ceramic flags and paving, hearth or wall tiles; unglazed ceramic mosaic cubes and the like</v>
          </cell>
        </row>
        <row r="1374">
          <cell r="C1374" t="str">
            <v>541.17</v>
          </cell>
          <cell r="E1374" t="str">
            <v>516.99</v>
          </cell>
          <cell r="F1374" t="str">
            <v>66245 Glazed ceramic flags and paving, hearth or wall tiles; glazed ceramic mosaic cubes and the like</v>
          </cell>
        </row>
        <row r="1375">
          <cell r="C1375" t="str">
            <v>541.52</v>
          </cell>
          <cell r="E1375" t="str">
            <v>541.62</v>
          </cell>
          <cell r="F1375" t="str">
            <v>66431 Glass, colored throughout the mass (body tinted), opacified, flashed or having an absorbent or reflecting layer</v>
          </cell>
        </row>
        <row r="1376">
          <cell r="C1376" t="str">
            <v>541.51</v>
          </cell>
          <cell r="E1376" t="str">
            <v>541.62</v>
          </cell>
          <cell r="F1376" t="str">
            <v>66412 Glass in balls (other than microspheres not over 1 mm in diameter), rods or tubes, unworked</v>
          </cell>
        </row>
        <row r="1377">
          <cell r="C1377" t="str">
            <v>541.5</v>
          </cell>
          <cell r="E1377" t="str">
            <v>541.63</v>
          </cell>
          <cell r="F1377" t="str">
            <v>66411 Glass in the mass; glass cullet and other waste and scrap</v>
          </cell>
        </row>
        <row r="1378">
          <cell r="C1378" t="str">
            <v>541.53</v>
          </cell>
          <cell r="E1378" t="str">
            <v>541.63</v>
          </cell>
          <cell r="F1378" t="str">
            <v>66439 Drawn glass and blown glass, n.e.s., in sheets</v>
          </cell>
        </row>
        <row r="1379">
          <cell r="C1379" t="str">
            <v>541.53</v>
          </cell>
          <cell r="E1379" t="str">
            <v>541.63</v>
          </cell>
          <cell r="F1379" t="str">
            <v>66441 Nonwired glass sheets, of float glass and surface ground or polished glass</v>
          </cell>
        </row>
        <row r="1380">
          <cell r="C1380" t="str">
            <v>541.59</v>
          </cell>
          <cell r="E1380" t="str">
            <v>541.64</v>
          </cell>
          <cell r="F1380" t="str">
            <v>66451 Nonwired glass sheets, cast and rolled</v>
          </cell>
        </row>
        <row r="1381">
          <cell r="C1381" t="str">
            <v>541.53</v>
          </cell>
          <cell r="E1381" t="str">
            <v>542.11</v>
          </cell>
          <cell r="F1381" t="str">
            <v>66442 Wired glass sheets, of float glass and surface ground or polished glass</v>
          </cell>
        </row>
        <row r="1382">
          <cell r="C1382" t="str">
            <v>541.59</v>
          </cell>
          <cell r="E1382" t="str">
            <v>542.12</v>
          </cell>
          <cell r="F1382" t="str">
            <v>66452 Wired glass sheets, cast and rolled</v>
          </cell>
        </row>
        <row r="1383">
          <cell r="C1383" t="str">
            <v>541.59</v>
          </cell>
          <cell r="E1383" t="str">
            <v>542.21</v>
          </cell>
          <cell r="F1383" t="str">
            <v>66453 Profiles, cast glass and rolled glass</v>
          </cell>
        </row>
        <row r="1384">
          <cell r="C1384" t="str">
            <v>541.59</v>
          </cell>
          <cell r="E1384" t="str">
            <v>542.22</v>
          </cell>
          <cell r="F1384" t="str">
            <v>66471 Safety glass, toughened (tempered)</v>
          </cell>
        </row>
        <row r="1385">
          <cell r="C1385" t="str">
            <v>513.9</v>
          </cell>
          <cell r="E1385" t="str">
            <v>542.31</v>
          </cell>
          <cell r="F1385" t="str">
            <v>61151 Sheep or lamb skin leather (without wool), tanned or retanned but not further prepared, whether or not split</v>
          </cell>
        </row>
        <row r="1386">
          <cell r="C1386" t="str">
            <v>541.59</v>
          </cell>
          <cell r="E1386" t="str">
            <v>542.91</v>
          </cell>
          <cell r="F1386" t="str">
            <v>66472 Safety glass, laminated</v>
          </cell>
        </row>
        <row r="1387">
          <cell r="C1387" t="str">
            <v>541.61</v>
          </cell>
          <cell r="E1387" t="str">
            <v>542.13</v>
          </cell>
          <cell r="F1387" t="str">
            <v>66481 Rear-view mirrors for vehicles</v>
          </cell>
        </row>
        <row r="1388">
          <cell r="C1388" t="str">
            <v>541.61</v>
          </cell>
          <cell r="E1388" t="str">
            <v>542.19</v>
          </cell>
          <cell r="F1388" t="str">
            <v>66489 Glass mirrors, n.e.s., framed or not</v>
          </cell>
        </row>
        <row r="1389">
          <cell r="C1389" t="str">
            <v>541.41</v>
          </cell>
          <cell r="E1389" t="str">
            <v>542.23</v>
          </cell>
          <cell r="F1389" t="str">
            <v>66331 Articles of plaster or of compositions based on plaster</v>
          </cell>
        </row>
        <row r="1390">
          <cell r="C1390" t="str">
            <v>541.41</v>
          </cell>
          <cell r="E1390" t="str">
            <v>542.24</v>
          </cell>
          <cell r="F1390" t="str">
            <v>66332 Building blocks and bricks, tiles, flagstones and similar articles of cement, concrete or artificial stone</v>
          </cell>
        </row>
        <row r="1391">
          <cell r="C1391" t="str">
            <v>541.42</v>
          </cell>
          <cell r="E1391" t="str">
            <v>542.29</v>
          </cell>
          <cell r="F1391" t="str">
            <v>66333 Prefabricated structural components for building or civil engineering, of cement, concrete or artificial stone</v>
          </cell>
        </row>
        <row r="1392">
          <cell r="C1392" t="str">
            <v>541.42</v>
          </cell>
          <cell r="E1392" t="str">
            <v>542.32</v>
          </cell>
          <cell r="F1392" t="str">
            <v>66334 Articles of cement, concrete or artificial stone, n.e.s., reinforced or not</v>
          </cell>
        </row>
        <row r="1393">
          <cell r="C1393" t="str">
            <v>541.43</v>
          </cell>
          <cell r="E1393" t="str">
            <v>542.92</v>
          </cell>
          <cell r="F1393" t="str">
            <v>66335 Mica, worked, and articles of mica, including agglomerated or reconstituted mica, whether or not on a support of paper, paperboard or other materials</v>
          </cell>
        </row>
        <row r="1394">
          <cell r="C1394" t="str">
            <v>541.44</v>
          </cell>
          <cell r="E1394" t="str">
            <v>542.93</v>
          </cell>
          <cell r="F1394" t="str">
            <v>66336 Nonelectrical articles of graphite or other carbon</v>
          </cell>
        </row>
        <row r="1395">
          <cell r="C1395" t="str">
            <v>541.44</v>
          </cell>
          <cell r="E1395" t="str">
            <v>541.91</v>
          </cell>
          <cell r="F1395" t="str">
            <v>66337 Articles of peat</v>
          </cell>
        </row>
        <row r="1396">
          <cell r="C1396" t="str">
            <v>541.44</v>
          </cell>
          <cell r="E1396" t="str">
            <v>541.91</v>
          </cell>
          <cell r="F1396" t="str">
            <v>66338 Articles of mineral substances, n.e.s., containing magnesite, dolomite or chromite</v>
          </cell>
        </row>
        <row r="1397">
          <cell r="C1397" t="str">
            <v>541.44</v>
          </cell>
          <cell r="E1397" t="str">
            <v>541.99</v>
          </cell>
          <cell r="F1397" t="str">
            <v>66339 Articles of stone or other mineral substances, n.e.s.</v>
          </cell>
        </row>
        <row r="1398">
          <cell r="C1398" t="str">
            <v>541.45</v>
          </cell>
          <cell r="E1398" t="str">
            <v>541.92</v>
          </cell>
          <cell r="F1398" t="str">
            <v>66351 Mineral wools (slag, rock, etc.), in bulk, sheets or rolls</v>
          </cell>
        </row>
        <row r="1399">
          <cell r="C1399" t="str">
            <v>541.45</v>
          </cell>
          <cell r="E1399" t="str">
            <v>541.93</v>
          </cell>
          <cell r="F1399" t="str">
            <v>66352 Expanded mineral materials, including exfoliated vermiculite, expanded clays and foamed slag</v>
          </cell>
        </row>
        <row r="1400">
          <cell r="C1400" t="str">
            <v>541.46</v>
          </cell>
          <cell r="E1400" t="str">
            <v>541.99</v>
          </cell>
          <cell r="F1400" t="str">
            <v>66353 Insulating (sound or heat) mineral materials, n.e.s. (excluding asbestos, asbestos cement, cellulose fiber cement and ceramic goods)</v>
          </cell>
        </row>
        <row r="1401">
          <cell r="C1401" t="str">
            <v>541.46</v>
          </cell>
          <cell r="E1401" t="str">
            <v>541.99</v>
          </cell>
          <cell r="F1401" t="str">
            <v>66370 Refractory ceramic goods (retorts, crucibles, muffles, nozzles, plugs, etc.), n.e.s.</v>
          </cell>
        </row>
        <row r="1402">
          <cell r="C1402" t="str">
            <v>541.46</v>
          </cell>
          <cell r="E1402" t="str">
            <v>541.99</v>
          </cell>
          <cell r="F1402" t="str">
            <v>66381 Fabricated asbestos and asbestos mixtures (including thread, woven fabric, clothing, etc.), n.e.s. (not asbestos-cement or asbestos friction articles)</v>
          </cell>
        </row>
        <row r="1403">
          <cell r="C1403" t="str">
            <v>541.46</v>
          </cell>
          <cell r="E1403" t="str">
            <v>541.99</v>
          </cell>
          <cell r="F1403" t="str">
            <v>66382 Friction material and articles thereof (sheets, rolls, washers etc.), for brakes, etc., with a basis of asbestos, other minerals, or of cellulose</v>
          </cell>
        </row>
        <row r="1404">
          <cell r="C1404" t="str">
            <v>541.49</v>
          </cell>
          <cell r="E1404" t="str">
            <v>541.99</v>
          </cell>
          <cell r="F1404" t="str">
            <v>66399 Ceramic articles, n.e.s.</v>
          </cell>
        </row>
        <row r="1405">
          <cell r="C1405" t="str">
            <v>541.47</v>
          </cell>
          <cell r="E1405" t="str">
            <v>541.99</v>
          </cell>
          <cell r="F1405" t="str">
            <v>66391 Ceramic wares (laboratory, chemical etc.) for technical use; ceramic receptacles used in agriculture; ceramic containers for transport or packing</v>
          </cell>
        </row>
        <row r="1406">
          <cell r="C1406" t="str">
            <v>516.92</v>
          </cell>
          <cell r="E1406" t="str">
            <v>272.1</v>
          </cell>
          <cell r="F1406" t="str">
            <v>65119 Yarn of wool or fine animal hair, under 85% wool or fine animal hair by weight, packaged for retail sale</v>
          </cell>
        </row>
        <row r="1407">
          <cell r="C1407" t="str">
            <v>541.31</v>
          </cell>
          <cell r="E1407" t="str">
            <v>562.16</v>
          </cell>
          <cell r="F1407" t="str">
            <v>66311 Millstones and grindstones for milling, grinding or pulping</v>
          </cell>
        </row>
        <row r="1408">
          <cell r="C1408" t="str">
            <v>541.32</v>
          </cell>
          <cell r="E1408" t="str">
            <v>562.13</v>
          </cell>
          <cell r="F1408" t="str">
            <v>66312 Millstones and grindstones, n.e.s., grinding wheels and the like</v>
          </cell>
        </row>
        <row r="1409">
          <cell r="C1409" t="str">
            <v>541.33</v>
          </cell>
          <cell r="E1409" t="str">
            <v>562.12</v>
          </cell>
          <cell r="F1409" t="str">
            <v>66313 Hand sharpening or polishing stones</v>
          </cell>
        </row>
        <row r="1410">
          <cell r="C1410" t="str">
            <v>541.39</v>
          </cell>
          <cell r="E1410" t="str">
            <v>562.11</v>
          </cell>
          <cell r="F1410" t="str">
            <v>66321 Natural or artificial abrasives on a base of woven textiles</v>
          </cell>
        </row>
        <row r="1411">
          <cell r="C1411" t="str">
            <v>541.39</v>
          </cell>
          <cell r="E1411" t="str">
            <v>562.19</v>
          </cell>
          <cell r="F1411" t="str">
            <v>66322 Natural or artificial abrasives on a base of paper or paperboard</v>
          </cell>
        </row>
        <row r="1412">
          <cell r="C1412" t="str">
            <v>541.39</v>
          </cell>
          <cell r="E1412" t="str">
            <v>272.2</v>
          </cell>
          <cell r="F1412" t="str">
            <v>66329 Natural or artificial abrasives on a base of materials, n.e.s. (other than woven textiles, paper or paperboard)</v>
          </cell>
        </row>
        <row r="1413">
          <cell r="C1413" t="str">
            <v>516.99</v>
          </cell>
          <cell r="E1413" t="str">
            <v>562.14</v>
          </cell>
          <cell r="F1413" t="str">
            <v>65121 Cotton sewing thread, not packaged for retail sale</v>
          </cell>
        </row>
        <row r="1414">
          <cell r="C1414" t="str">
            <v>541.62</v>
          </cell>
          <cell r="E1414" t="str">
            <v>562.17</v>
          </cell>
          <cell r="F1414" t="str">
            <v>66491 Glass (other than safety and mirrors), bent, edge-worked, engraved, etc., but not framed or fitted with other materials</v>
          </cell>
        </row>
        <row r="1415">
          <cell r="C1415" t="str">
            <v>541.62</v>
          </cell>
          <cell r="E1415" t="str">
            <v>562.19</v>
          </cell>
          <cell r="F1415" t="str">
            <v>66492 Glass multiple walled insulating units</v>
          </cell>
        </row>
        <row r="1416">
          <cell r="C1416" t="str">
            <v>541.62</v>
          </cell>
          <cell r="E1416" t="str">
            <v>562.22</v>
          </cell>
          <cell r="F1416" t="str">
            <v>66493 Glass envelopes (including bulbs and tubes), open, and glass parts thereof for electric lamps, cathode-ray tubes, etc.</v>
          </cell>
        </row>
        <row r="1417">
          <cell r="C1417" t="str">
            <v>541.63</v>
          </cell>
          <cell r="E1417" t="str">
            <v>562.29</v>
          </cell>
          <cell r="F1417" t="str">
            <v>66494 Clock and watch glasses and similar glasses; glass for spectacles not optically worked; hollow glass spheres and segments for sphere manufacture</v>
          </cell>
        </row>
        <row r="1418">
          <cell r="C1418" t="str">
            <v>541.63</v>
          </cell>
          <cell r="E1418" t="str">
            <v>562.31</v>
          </cell>
          <cell r="F1418" t="str">
            <v>66495 Glass fibers (including glass wool) and articles thereof, n.e.s.</v>
          </cell>
        </row>
        <row r="1419">
          <cell r="C1419" t="str">
            <v>541.63</v>
          </cell>
          <cell r="E1419" t="str">
            <v>562.32</v>
          </cell>
          <cell r="F1419" t="str">
            <v>66496 Articles of pressed or molded glass for building or construction use (paving blocks, bricks, etc.); leaded lights; multicellular glass blocks, etc.</v>
          </cell>
        </row>
        <row r="1420">
          <cell r="C1420" t="str">
            <v>541.64</v>
          </cell>
          <cell r="E1420" t="str">
            <v>562.39</v>
          </cell>
          <cell r="F1420" t="str">
            <v>66511 Glass containers used to convey or pack goods (carboys, bottles, jars, etc.); glass stoppers, lids and other closures</v>
          </cell>
        </row>
        <row r="1421">
          <cell r="C1421" t="str">
            <v>542.11</v>
          </cell>
          <cell r="E1421" t="str">
            <v>562.96</v>
          </cell>
          <cell r="F1421" t="str">
            <v>66595 Signalling glassware and optical elements of glass (other than elements for spectacles) not optically worked</v>
          </cell>
        </row>
        <row r="1422">
          <cell r="C1422" t="str">
            <v>542.12</v>
          </cell>
          <cell r="E1422" t="str">
            <v>562.91</v>
          </cell>
          <cell r="F1422" t="str">
            <v>66599 Articles of glass, n.e.s.</v>
          </cell>
        </row>
        <row r="1423">
          <cell r="C1423" t="str">
            <v>542.21</v>
          </cell>
          <cell r="E1423" t="str">
            <v>562.93</v>
          </cell>
          <cell r="F1423" t="str">
            <v>66613 Ceramic tableware, kitchenware, other household and toilet articles, except of porcelain or china</v>
          </cell>
        </row>
        <row r="1424">
          <cell r="C1424" t="str">
            <v>542.22</v>
          </cell>
          <cell r="E1424" t="str">
            <v>562.94</v>
          </cell>
          <cell r="F1424" t="str">
            <v>66621 Porcelain or china statuettes and other ornamental articles</v>
          </cell>
        </row>
        <row r="1425">
          <cell r="C1425" t="str">
            <v>542.31</v>
          </cell>
          <cell r="E1425" t="str">
            <v>562.95</v>
          </cell>
          <cell r="F1425" t="str">
            <v>66713 Cultured pearls, worked, but not strung, mounted or set; ungraded cultured pearls temporarily strung for transport</v>
          </cell>
        </row>
        <row r="1426">
          <cell r="C1426" t="str">
            <v>542.91</v>
          </cell>
          <cell r="E1426" t="str">
            <v>562.95</v>
          </cell>
          <cell r="F1426" t="str">
            <v>66722 Diamonds, sorted (other than industrial diamonds), unworked or simply sawn, cleaved or bruted</v>
          </cell>
        </row>
        <row r="1427">
          <cell r="C1427" t="str">
            <v>542.13</v>
          </cell>
          <cell r="E1427" t="str">
            <v>562.92</v>
          </cell>
          <cell r="F1427" t="str">
            <v>66611 Porcelain or china tableware and kitchenware</v>
          </cell>
        </row>
        <row r="1428">
          <cell r="C1428" t="str">
            <v>542.19</v>
          </cell>
          <cell r="E1428" t="str">
            <v>562.99</v>
          </cell>
          <cell r="F1428" t="str">
            <v>66612 Porcelain or china household or toilet articles, other than tableware and kitchware</v>
          </cell>
        </row>
        <row r="1429">
          <cell r="C1429" t="str">
            <v>542.23</v>
          </cell>
          <cell r="E1429" t="str">
            <v>532.21</v>
          </cell>
          <cell r="F1429" t="str">
            <v>66629 Ceramic statuettes and other ornaments, except of porcelain or china</v>
          </cell>
        </row>
        <row r="1430">
          <cell r="C1430" t="str">
            <v>542.24</v>
          </cell>
          <cell r="E1430" t="str">
            <v>532.21</v>
          </cell>
          <cell r="F1430" t="str">
            <v>66711 Natural pearls, not strung, mounted or set; ungraded natural pearls temporarily strung for transport</v>
          </cell>
        </row>
        <row r="1431">
          <cell r="C1431" t="str">
            <v>542.29</v>
          </cell>
          <cell r="E1431" t="str">
            <v>532.21</v>
          </cell>
          <cell r="F1431" t="str">
            <v>66712 Cultured pearls, unworked</v>
          </cell>
        </row>
        <row r="1432">
          <cell r="C1432" t="str">
            <v>542.32</v>
          </cell>
          <cell r="E1432" t="str">
            <v>532.31</v>
          </cell>
          <cell r="F1432" t="str">
            <v>66721 Diamonds, rough, unsorted</v>
          </cell>
        </row>
        <row r="1433">
          <cell r="C1433" t="str">
            <v>542.92</v>
          </cell>
          <cell r="E1433" t="str">
            <v>532.32</v>
          </cell>
          <cell r="F1433" t="str">
            <v>66729 Diamonds (other than industrial diamonds), otherwise worked, but not mounted or set</v>
          </cell>
        </row>
        <row r="1434">
          <cell r="C1434" t="str">
            <v>542.93</v>
          </cell>
          <cell r="E1434" t="str">
            <v>532.22</v>
          </cell>
          <cell r="F1434" t="str">
            <v>66731 Precious and semiprecious stones (no diamonds), unworked or simply sawn or roughly shaped</v>
          </cell>
        </row>
        <row r="1435">
          <cell r="C1435" t="str">
            <v>541.91</v>
          </cell>
          <cell r="E1435" t="str">
            <v>531.11</v>
          </cell>
          <cell r="F1435" t="str">
            <v>66521 Glassware of glass-ceramics</v>
          </cell>
        </row>
        <row r="1436">
          <cell r="C1436" t="str">
            <v>541.91</v>
          </cell>
          <cell r="E1436" t="str">
            <v>531.12</v>
          </cell>
          <cell r="F1436" t="str">
            <v>66522 Drinking glasses other than of glass-ceramics</v>
          </cell>
        </row>
        <row r="1437">
          <cell r="C1437" t="str">
            <v>541.99</v>
          </cell>
          <cell r="E1437" t="str">
            <v>531.13</v>
          </cell>
          <cell r="F1437" t="str">
            <v>66591 Glassware for laboratory, hygienic or pharmaceutical use</v>
          </cell>
        </row>
        <row r="1438">
          <cell r="C1438" t="str">
            <v>541.92</v>
          </cell>
          <cell r="E1438" t="str">
            <v>531.14</v>
          </cell>
          <cell r="F1438" t="str">
            <v>66523 Glassware for the table or kitchen other than drinking glasses and glass-ceramics</v>
          </cell>
        </row>
        <row r="1439">
          <cell r="C1439" t="str">
            <v>541.93</v>
          </cell>
          <cell r="E1439" t="str">
            <v>531.15</v>
          </cell>
          <cell r="F1439" t="str">
            <v>66529 Glassware for household, etc. use, n.e.s.</v>
          </cell>
        </row>
        <row r="1440">
          <cell r="C1440" t="str">
            <v>541.99</v>
          </cell>
          <cell r="E1440" t="str">
            <v>531.16</v>
          </cell>
          <cell r="F1440" t="str">
            <v>66592 Glass ampoules</v>
          </cell>
        </row>
        <row r="1441">
          <cell r="C1441" t="str">
            <v>541.99</v>
          </cell>
          <cell r="E1441" t="str">
            <v>531.17</v>
          </cell>
          <cell r="F1441" t="str">
            <v>66593 Glass beads, imitation pearls and precious stones; glass eyes (not prosthetic); ornaments, etc. of lamp-worked glass; glass microspheres not over 1 mm</v>
          </cell>
        </row>
        <row r="1442">
          <cell r="C1442" t="str">
            <v>541.99</v>
          </cell>
          <cell r="E1442" t="str">
            <v>531.19</v>
          </cell>
          <cell r="F1442" t="str">
            <v>66594 Glass cubes and other glass smallwares for mosaics or similar decorative purposes</v>
          </cell>
        </row>
        <row r="1443">
          <cell r="C1443" t="str">
            <v>598.99</v>
          </cell>
          <cell r="E1443" t="str">
            <v>531.21</v>
          </cell>
          <cell r="F1443" t="str">
            <v>69541 Drilling, threading and tapping tools</v>
          </cell>
        </row>
        <row r="1444">
          <cell r="C1444" t="str">
            <v>541.9</v>
          </cell>
          <cell r="E1444" t="str">
            <v>531.21</v>
          </cell>
          <cell r="F1444" t="str">
            <v>66512 Glass inners for vacuum flasks or other vacuum vessels</v>
          </cell>
        </row>
        <row r="1445">
          <cell r="C1445" t="str">
            <v>272.1</v>
          </cell>
          <cell r="E1445" t="str">
            <v>531.22</v>
          </cell>
          <cell r="F1445" t="str">
            <v>51384 Dimethyl terephthalate</v>
          </cell>
        </row>
        <row r="1446">
          <cell r="C1446" t="str">
            <v>562.16</v>
          </cell>
          <cell r="E1446" t="str">
            <v>533.11</v>
          </cell>
          <cell r="F1446" t="str">
            <v>67432 Iron and nonalloy steel flat-rolled products, painted, varnished or plastic coated, under 600 mm wide</v>
          </cell>
        </row>
        <row r="1447">
          <cell r="C1447" t="str">
            <v>562.13</v>
          </cell>
          <cell r="E1447" t="str">
            <v>533.11</v>
          </cell>
          <cell r="F1447" t="str">
            <v>67421 Iron and nonalloy steel flat-rolled products, plated etc. with tin, not under 600 mm wide</v>
          </cell>
        </row>
        <row r="1448">
          <cell r="C1448" t="str">
            <v>562.12</v>
          </cell>
          <cell r="E1448" t="str">
            <v>533.12</v>
          </cell>
          <cell r="F1448" t="str">
            <v>67414 Iron and nonalloy steel flat-rolled products, plated etc. with zinc, n.e.s., under 600 mm wide</v>
          </cell>
        </row>
        <row r="1449">
          <cell r="C1449" t="str">
            <v>562.11</v>
          </cell>
          <cell r="E1449" t="str">
            <v>533.14</v>
          </cell>
          <cell r="F1449" t="str">
            <v>67413 Iron and nonalloy steel flat-rolled products, plated etc. with zinc, n.e.s., not under 600 mm wide</v>
          </cell>
        </row>
        <row r="1450">
          <cell r="C1450" t="str">
            <v>562.19</v>
          </cell>
          <cell r="E1450" t="str">
            <v>533.15</v>
          </cell>
          <cell r="F1450" t="str">
            <v>67442 Iron and nonalloy steel flat-rolled products, plated or coated with chromium oxides or chromium and chromium oxides, not under 600 mm wide</v>
          </cell>
        </row>
        <row r="1451">
          <cell r="C1451" t="str">
            <v>272.2</v>
          </cell>
          <cell r="E1451" t="str">
            <v>533.17</v>
          </cell>
          <cell r="F1451" t="str">
            <v>51385 Cyclanic, cyclenic or cycloterpenic polycarboxylic acids, their anhydrides, halides, peroxides, peroxyacids and their derivatives</v>
          </cell>
        </row>
        <row r="1452">
          <cell r="C1452" t="str">
            <v>562.14</v>
          </cell>
          <cell r="E1452" t="str">
            <v>533.18</v>
          </cell>
          <cell r="F1452" t="str">
            <v>67422 Iron and nonalloy steel flat-rolled products, plated etc. with tin, under 600 mm wide</v>
          </cell>
        </row>
        <row r="1453">
          <cell r="C1453" t="str">
            <v>562.15</v>
          </cell>
          <cell r="E1453" t="str">
            <v>533.51</v>
          </cell>
          <cell r="F1453" t="str">
            <v>67431 Iron and nonalloy steel flat-rolled products, painted, varnished or plastic coated, not under 600 mm wide</v>
          </cell>
        </row>
        <row r="1454">
          <cell r="C1454" t="str">
            <v>562.17</v>
          </cell>
          <cell r="E1454" t="str">
            <v>533.51</v>
          </cell>
          <cell r="F1454" t="str">
            <v>67441 Iron and nonalloy steel flat-rolled products, plated or coated with lead, including tern-plate, not under 600 mm wide</v>
          </cell>
        </row>
        <row r="1455">
          <cell r="C1455" t="str">
            <v>562.19</v>
          </cell>
          <cell r="E1455" t="str">
            <v>533.51</v>
          </cell>
          <cell r="F1455" t="str">
            <v>67443 Iron and nonalloy steel flat-rolled products, plated or coated with aluminum, not under 600 mm wide</v>
          </cell>
        </row>
        <row r="1456">
          <cell r="C1456" t="str">
            <v>562.22</v>
          </cell>
          <cell r="E1456" t="str">
            <v>533.51</v>
          </cell>
          <cell r="F1456" t="str">
            <v>67451 Iron and nonalloy steel flat-rolled products, plated or coated except by electrolysis, n.e.s., under 600 mm wide</v>
          </cell>
        </row>
        <row r="1457">
          <cell r="C1457" t="str">
            <v>562.21</v>
          </cell>
          <cell r="E1457" t="str">
            <v>533.42</v>
          </cell>
          <cell r="F1457" t="str">
            <v>67444 Iron and nonalloy steel flat-rolled products, clad, plated or coated, n.e.s., not under 600 mm wide</v>
          </cell>
        </row>
        <row r="1458">
          <cell r="C1458" t="str">
            <v>562.29</v>
          </cell>
          <cell r="E1458" t="str">
            <v>533.42</v>
          </cell>
          <cell r="F1458" t="str">
            <v>67452 Iron and nonalloy steel flat-rolled products, clad, n.e.s., under 600 mm wide</v>
          </cell>
        </row>
        <row r="1459">
          <cell r="C1459" t="str">
            <v>272.4</v>
          </cell>
          <cell r="E1459" t="str">
            <v>533.42</v>
          </cell>
          <cell r="F1459" t="str">
            <v>51392 Carboxylic acids with alcohol being the only oxygen function, their anhydrides, halides, peroxides, peroxyacids and their derivatives, n.e.s.</v>
          </cell>
        </row>
        <row r="1460">
          <cell r="C1460" t="str">
            <v>562.31</v>
          </cell>
          <cell r="E1460" t="str">
            <v>533.41</v>
          </cell>
          <cell r="F1460" t="str">
            <v>67511 Silicon-electrical steel flat-rolled products, not under 600 mm wide</v>
          </cell>
        </row>
        <row r="1461">
          <cell r="C1461" t="str">
            <v>562.32</v>
          </cell>
          <cell r="E1461" t="str">
            <v>533.41</v>
          </cell>
          <cell r="F1461" t="str">
            <v>67512 Silicon-electrical steel flat-rolled products, under 600 mm wide</v>
          </cell>
        </row>
        <row r="1462">
          <cell r="C1462" t="str">
            <v>562.39</v>
          </cell>
          <cell r="E1462" t="str">
            <v>533.43</v>
          </cell>
          <cell r="F1462" t="str">
            <v>67521 High speed steel flat-rolled products, not under 600 mm wide</v>
          </cell>
        </row>
        <row r="1463">
          <cell r="C1463" t="str">
            <v>562.96</v>
          </cell>
          <cell r="E1463" t="str">
            <v>533.53</v>
          </cell>
          <cell r="F1463" t="str">
            <v>67536 Stainless steel flat-rolled products, hot-rolled, not under 600 mm wide but under 3 mm thick, not in coils</v>
          </cell>
        </row>
        <row r="1464">
          <cell r="C1464" t="str">
            <v>562.91</v>
          </cell>
          <cell r="E1464" t="str">
            <v>533.44</v>
          </cell>
          <cell r="F1464" t="str">
            <v>67522 High speed steel flat-rolled products, under 600 mm wide</v>
          </cell>
        </row>
        <row r="1465">
          <cell r="C1465" t="str">
            <v>562.93</v>
          </cell>
          <cell r="E1465" t="str">
            <v>533.44</v>
          </cell>
          <cell r="F1465" t="str">
            <v>67532 Stainless steel flat-rolled products, hot-rolled, not under 600 mm wide, not under 3 mm but under 4.75 mm thick, in coils</v>
          </cell>
        </row>
        <row r="1466">
          <cell r="C1466" t="str">
            <v>562.94</v>
          </cell>
          <cell r="E1466" t="str">
            <v>533.52</v>
          </cell>
          <cell r="F1466" t="str">
            <v>67533 Stainless steel flat-rolled products, hot-rolled, not under 600 mm wide but under 3 mm thick, in coils</v>
          </cell>
        </row>
        <row r="1467">
          <cell r="C1467" t="str">
            <v>562.95</v>
          </cell>
          <cell r="E1467" t="str">
            <v>533.52</v>
          </cell>
          <cell r="F1467" t="str">
            <v>67534 Stainless steel flat-rolled products, hot-rolled, not under 600 mm wide and not under 4.75 mm thick, not in coils</v>
          </cell>
        </row>
        <row r="1468">
          <cell r="C1468" t="str">
            <v>562.95</v>
          </cell>
          <cell r="E1468" t="str">
            <v>533.54</v>
          </cell>
          <cell r="F1468" t="str">
            <v>67535 Stainless steel flat-rolled products, hot-rolled, not under 600 mm wide, not under 3 mm but under 4.75 mm thick, not in coils</v>
          </cell>
        </row>
        <row r="1469">
          <cell r="C1469" t="str">
            <v>562.92</v>
          </cell>
          <cell r="E1469" t="str">
            <v>533.54</v>
          </cell>
          <cell r="F1469" t="str">
            <v>67531 Stainless steel flat-rolled products, hot-rolled, not under 600 mm wide and not under 4.75 mm thick, in coils</v>
          </cell>
        </row>
        <row r="1470">
          <cell r="C1470" t="str">
            <v>562.99</v>
          </cell>
          <cell r="E1470" t="str">
            <v>533.21</v>
          </cell>
          <cell r="F1470" t="str">
            <v>67537 Stainless steel flat-rolled products, hot-rolled, under 600 mm wide but not under 4.75 mm thick</v>
          </cell>
        </row>
        <row r="1471">
          <cell r="C1471" t="str">
            <v>532.21</v>
          </cell>
          <cell r="E1471" t="str">
            <v>533.29</v>
          </cell>
          <cell r="F1471" t="str">
            <v>65851 Curtains (including drapes) and interior blinds or roller shades of textile materials; curtain or bed valencies of textile materials</v>
          </cell>
        </row>
        <row r="1472">
          <cell r="C1472" t="str">
            <v>532.21</v>
          </cell>
          <cell r="E1472" t="str">
            <v>895.91</v>
          </cell>
          <cell r="F1472" t="str">
            <v>65852 Bedspreads</v>
          </cell>
        </row>
        <row r="1473">
          <cell r="C1473" t="str">
            <v>532.21</v>
          </cell>
          <cell r="E1473" t="str">
            <v>551.31</v>
          </cell>
          <cell r="F1473" t="str">
            <v>65859 Furnishing articles, n.e.s. of textile materials</v>
          </cell>
        </row>
        <row r="1474">
          <cell r="C1474" t="str">
            <v>532.31</v>
          </cell>
          <cell r="E1474" t="str">
            <v>551.31</v>
          </cell>
          <cell r="F1474" t="str">
            <v>65892 Floorcloths, dishcloths, dusters and similar cleaning cloths</v>
          </cell>
        </row>
        <row r="1475">
          <cell r="C1475" t="str">
            <v>532.32</v>
          </cell>
          <cell r="E1475" t="str">
            <v>551.31</v>
          </cell>
          <cell r="F1475" t="str">
            <v>65893 Life jackets and life belts and other made-up articles, n.e.s., of textile materials</v>
          </cell>
        </row>
        <row r="1476">
          <cell r="C1476" t="str">
            <v>532.22</v>
          </cell>
          <cell r="E1476" t="str">
            <v>551.32</v>
          </cell>
          <cell r="F1476" t="str">
            <v>65891 Tapestries, handwoven gobelins, flanders, aubusson, beauvais types and the like, and needleworked tapestries (petit point, cross-stitch, etc.)</v>
          </cell>
        </row>
        <row r="1477">
          <cell r="C1477" t="str">
            <v>531.11</v>
          </cell>
          <cell r="E1477" t="str">
            <v>551.32</v>
          </cell>
          <cell r="F1477" t="str">
            <v>65832 Blankets and travel rugs (not electric) of cotton</v>
          </cell>
        </row>
        <row r="1478">
          <cell r="C1478" t="str">
            <v>531.12</v>
          </cell>
          <cell r="E1478" t="str">
            <v>551.32</v>
          </cell>
          <cell r="F1478" t="str">
            <v>65833 Blankets and travel rugs (not electric) of synthetic fibers</v>
          </cell>
        </row>
        <row r="1479">
          <cell r="C1479" t="str">
            <v>531.13</v>
          </cell>
          <cell r="E1479" t="str">
            <v>551.33</v>
          </cell>
          <cell r="F1479" t="str">
            <v>65839 Blankets and travel rugs (not electric) of textile materials, n.e.s.</v>
          </cell>
        </row>
        <row r="1480">
          <cell r="C1480" t="str">
            <v>531.14</v>
          </cell>
          <cell r="E1480" t="str">
            <v>551.35</v>
          </cell>
          <cell r="F1480" t="str">
            <v>65841 Bed linen, knitted or crocheted</v>
          </cell>
        </row>
        <row r="1481">
          <cell r="C1481" t="str">
            <v>531.15</v>
          </cell>
          <cell r="E1481" t="str">
            <v>551.41</v>
          </cell>
          <cell r="F1481" t="str">
            <v>65842 Bed linen, not knitted or crocheted, of cotton</v>
          </cell>
        </row>
        <row r="1482">
          <cell r="C1482" t="str">
            <v>531.16</v>
          </cell>
          <cell r="E1482" t="str">
            <v>551.49</v>
          </cell>
          <cell r="F1482" t="str">
            <v>65843 Bed linen, not knitted or crocheted, of textile materials other than cotton</v>
          </cell>
        </row>
        <row r="1483">
          <cell r="C1483" t="str">
            <v>531.17</v>
          </cell>
          <cell r="E1483" t="str">
            <v>553.1</v>
          </cell>
          <cell r="F1483" t="str">
            <v>65844 Table linen, knitted or crocheted</v>
          </cell>
        </row>
        <row r="1484">
          <cell r="C1484" t="str">
            <v>531.19</v>
          </cell>
          <cell r="E1484" t="str">
            <v>553.2</v>
          </cell>
          <cell r="F1484" t="str">
            <v>65845 Table linen, not knitted or crocheted, of cotton</v>
          </cell>
        </row>
        <row r="1485">
          <cell r="C1485" t="str">
            <v>531.21</v>
          </cell>
          <cell r="E1485" t="str">
            <v>553.2</v>
          </cell>
          <cell r="F1485" t="str">
            <v>65846 Table linen, not knitted or crocheted, of textile materials other than cotton</v>
          </cell>
        </row>
        <row r="1486">
          <cell r="C1486" t="str">
            <v>531.21</v>
          </cell>
          <cell r="E1486" t="str">
            <v>553.2</v>
          </cell>
          <cell r="F1486" t="str">
            <v>65847 Toilet and kitchen linen of cotton</v>
          </cell>
        </row>
        <row r="1487">
          <cell r="C1487" t="str">
            <v>531.22</v>
          </cell>
          <cell r="E1487" t="str">
            <v>553.2</v>
          </cell>
          <cell r="F1487" t="str">
            <v>65848 Toilet and kitchen linen of textile materials other than cotton</v>
          </cell>
        </row>
        <row r="1488">
          <cell r="C1488" t="str">
            <v>533.11</v>
          </cell>
          <cell r="E1488" t="str">
            <v>553.2</v>
          </cell>
          <cell r="F1488" t="str">
            <v>65899 Needlecraft sets, consisting of woven fabric and yarn (with or without accessories) for making rugs, tablecloths, etc., packaged for retail sale</v>
          </cell>
        </row>
        <row r="1489">
          <cell r="C1489" t="str">
            <v>533.11</v>
          </cell>
          <cell r="E1489" t="str">
            <v>553.3</v>
          </cell>
          <cell r="F1489" t="str">
            <v>65911 Floor coverings on a base of paper or paperboard, cut to size or not</v>
          </cell>
        </row>
        <row r="1490">
          <cell r="C1490" t="str">
            <v>533.12</v>
          </cell>
          <cell r="E1490" t="str">
            <v>553.3</v>
          </cell>
          <cell r="F1490" t="str">
            <v>65912 Linoleum, cut to shape or not; floor coverings consisting of a coating or a covering applied on a textile backing, cut to shape or not</v>
          </cell>
        </row>
        <row r="1491">
          <cell r="C1491" t="str">
            <v>533.13</v>
          </cell>
          <cell r="E1491" t="str">
            <v>553.3</v>
          </cell>
          <cell r="F1491" t="str">
            <v>65921 Textile floor coverings, knotted, of wool or fine animal hair</v>
          </cell>
        </row>
        <row r="1492">
          <cell r="C1492" t="str">
            <v>533.14</v>
          </cell>
          <cell r="E1492" t="str">
            <v>553.3</v>
          </cell>
          <cell r="F1492" t="str">
            <v>65929 Textile floor coverings, knotted, of textile materials except wool or fine animal hair</v>
          </cell>
        </row>
        <row r="1493">
          <cell r="C1493" t="str">
            <v>533.15</v>
          </cell>
          <cell r="E1493" t="str">
            <v>553.4</v>
          </cell>
          <cell r="F1493" t="str">
            <v>65930 Textile floor coverings, kelem, schumacks, karamanie, and similar handwoven rugs</v>
          </cell>
        </row>
        <row r="1494">
          <cell r="C1494" t="str">
            <v>533.16</v>
          </cell>
          <cell r="E1494" t="str">
            <v>553.4</v>
          </cell>
          <cell r="F1494" t="str">
            <v>65941 Textile floor coverings, tufted, of wool or fine animal hair</v>
          </cell>
        </row>
        <row r="1495">
          <cell r="C1495" t="str">
            <v>533.17</v>
          </cell>
          <cell r="E1495" t="str">
            <v>553.4</v>
          </cell>
          <cell r="F1495" t="str">
            <v>65942 Textile floor coverings, tufted, of nylon or other polyamides</v>
          </cell>
        </row>
        <row r="1496">
          <cell r="C1496" t="str">
            <v>533.18</v>
          </cell>
          <cell r="E1496" t="str">
            <v>553.51</v>
          </cell>
          <cell r="F1496" t="str">
            <v>65943 Textile floor coverings, tufted, of manmade textile fibers except nylon or other polyamides</v>
          </cell>
        </row>
        <row r="1497">
          <cell r="C1497" t="str">
            <v>533.51</v>
          </cell>
          <cell r="E1497" t="str">
            <v>553.52</v>
          </cell>
          <cell r="F1497" t="str">
            <v>66122 Portland cement</v>
          </cell>
        </row>
        <row r="1498">
          <cell r="C1498" t="str">
            <v>533.51</v>
          </cell>
          <cell r="E1498" t="str">
            <v>553.53</v>
          </cell>
          <cell r="F1498" t="str">
            <v>66123 Aluminous cement</v>
          </cell>
        </row>
        <row r="1499">
          <cell r="C1499" t="str">
            <v>533.51</v>
          </cell>
          <cell r="E1499" t="str">
            <v>553.54</v>
          </cell>
          <cell r="F1499" t="str">
            <v>66129 Hydraulic cements, n.e.s.</v>
          </cell>
        </row>
        <row r="1500">
          <cell r="C1500" t="str">
            <v>533.51</v>
          </cell>
          <cell r="E1500" t="str">
            <v>553.54</v>
          </cell>
          <cell r="F1500" t="str">
            <v>66131 Setts, curbstones and flagstones of natural stone (except slate)</v>
          </cell>
        </row>
        <row r="1501">
          <cell r="C1501" t="str">
            <v>533.42</v>
          </cell>
          <cell r="E1501" t="str">
            <v>553.59</v>
          </cell>
          <cell r="F1501" t="str">
            <v>65961 Textile floor coverings, of felt, not tufted or flocked</v>
          </cell>
        </row>
        <row r="1502">
          <cell r="C1502" t="str">
            <v>533.42</v>
          </cell>
          <cell r="E1502" t="str">
            <v>554.11</v>
          </cell>
          <cell r="F1502" t="str">
            <v>65969 Carpets and other textile floor coverings, n.e.s., whether or not made-up</v>
          </cell>
        </row>
        <row r="1503">
          <cell r="C1503" t="str">
            <v>533.42</v>
          </cell>
          <cell r="E1503" t="str">
            <v>554.15</v>
          </cell>
          <cell r="F1503" t="str">
            <v>66111 Quicklime</v>
          </cell>
        </row>
        <row r="1504">
          <cell r="C1504" t="str">
            <v>533.41</v>
          </cell>
          <cell r="E1504" t="str">
            <v>554.19</v>
          </cell>
          <cell r="F1504" t="str">
            <v>65952 Textile floor coverings, woven, n.e.s., of manmade textile materials</v>
          </cell>
        </row>
        <row r="1505">
          <cell r="C1505" t="str">
            <v>533.41</v>
          </cell>
          <cell r="E1505" t="str">
            <v>554.22</v>
          </cell>
          <cell r="F1505" t="str">
            <v>65959 Textile floor coverings, woven, n.e.s., of textile materials, n.e.s.</v>
          </cell>
        </row>
        <row r="1506">
          <cell r="C1506" t="str">
            <v>533.43</v>
          </cell>
          <cell r="E1506" t="str">
            <v>554.21</v>
          </cell>
          <cell r="F1506" t="str">
            <v>66112 Slaked lime</v>
          </cell>
        </row>
        <row r="1507">
          <cell r="C1507" t="str">
            <v>533.53</v>
          </cell>
          <cell r="E1507" t="str">
            <v>554.21</v>
          </cell>
          <cell r="F1507" t="str">
            <v>66134 Marble, travertine and alabaster and articles thereof, simply cut or sawn, with a flat or even surface</v>
          </cell>
        </row>
        <row r="1508">
          <cell r="C1508" t="str">
            <v>533.44</v>
          </cell>
          <cell r="E1508" t="str">
            <v>554.21</v>
          </cell>
          <cell r="F1508" t="str">
            <v>66113 Hydraulic lime</v>
          </cell>
        </row>
        <row r="1509">
          <cell r="C1509" t="str">
            <v>533.44</v>
          </cell>
          <cell r="E1509" t="str">
            <v>554.21</v>
          </cell>
          <cell r="F1509" t="str">
            <v>66121 Cement clinkers</v>
          </cell>
        </row>
        <row r="1510">
          <cell r="C1510" t="str">
            <v>533.52</v>
          </cell>
          <cell r="E1510" t="str">
            <v>554.22</v>
          </cell>
          <cell r="F1510" t="str">
            <v>66132 Slate, worked, and articles of slate or agglomerated slate</v>
          </cell>
        </row>
        <row r="1511">
          <cell r="C1511" t="str">
            <v>533.52</v>
          </cell>
          <cell r="E1511" t="str">
            <v>554.23</v>
          </cell>
          <cell r="F1511" t="str">
            <v>66133 Natural stone tiles, cubes, etc., largest surface area which can be enclosed in a square the side of which is under 7 cm; colored stone granules, etc.</v>
          </cell>
        </row>
        <row r="1512">
          <cell r="C1512" t="str">
            <v>533.54</v>
          </cell>
          <cell r="E1512" t="str">
            <v>597.71</v>
          </cell>
          <cell r="F1512" t="str">
            <v>66135 Monumental or building stone (except slate), n.e.s., and articles thereof simply cut or sawn, with a flat or even surface</v>
          </cell>
        </row>
        <row r="1513">
          <cell r="C1513" t="str">
            <v>533.54</v>
          </cell>
          <cell r="E1513" t="str">
            <v>597.72</v>
          </cell>
          <cell r="F1513" t="str">
            <v>66136 Marble, travertine and alabaster and articles thereof, molded, turned, polished, decorated, carved or otherwise worked</v>
          </cell>
        </row>
        <row r="1514">
          <cell r="C1514" t="str">
            <v>533.21</v>
          </cell>
          <cell r="E1514" t="str">
            <v>597.73</v>
          </cell>
          <cell r="F1514" t="str">
            <v>65949 Textile floor coverings, tufted, of textile materials, n.e.s.</v>
          </cell>
        </row>
        <row r="1515">
          <cell r="C1515" t="str">
            <v>533.29</v>
          </cell>
          <cell r="E1515" t="str">
            <v>597.74</v>
          </cell>
          <cell r="F1515" t="str">
            <v>65951 Textile floor coverings, woven, n.e.s., of wool or fine animal hair</v>
          </cell>
        </row>
        <row r="1516">
          <cell r="C1516" t="str">
            <v>895.91</v>
          </cell>
          <cell r="E1516" t="str">
            <v>598.35</v>
          </cell>
        </row>
        <row r="1517">
          <cell r="C1517" t="str">
            <v>551.31</v>
          </cell>
          <cell r="E1517" t="str">
            <v>598.39</v>
          </cell>
          <cell r="F1517" t="str">
            <v>66739 Precious and semiprecious stones (no diamonds) worked, but not strung, mounted or set (including ungraded stones temporarily strung for transport)</v>
          </cell>
        </row>
        <row r="1518">
          <cell r="C1518" t="str">
            <v>551.31</v>
          </cell>
          <cell r="E1518" t="str">
            <v>554.31</v>
          </cell>
          <cell r="F1518" t="str">
            <v>66741 Piezo-electric quartz stones, not strung, mounted or set; ungraded piezo-electric quartz stones, temporarily strung for transport</v>
          </cell>
        </row>
        <row r="1519">
          <cell r="C1519" t="str">
            <v>551.31</v>
          </cell>
          <cell r="E1519" t="str">
            <v>554.32</v>
          </cell>
          <cell r="F1519" t="str">
            <v>66742 Synthetic or reconstructed precious or semiprecious stones other than piezo-electric quartz, unworked or simply sawn or roughly shaped</v>
          </cell>
        </row>
        <row r="1520">
          <cell r="C1520" t="str">
            <v>551.31</v>
          </cell>
          <cell r="E1520" t="str">
            <v>554.33</v>
          </cell>
          <cell r="F1520" t="str">
            <v>66749 Synthetic or reconstructed precious or semiprecious stones, n.e.s., not strung, mounted, or set (including ungraded stones strung only for transport)</v>
          </cell>
        </row>
        <row r="1521">
          <cell r="C1521" t="str">
            <v>551.31</v>
          </cell>
          <cell r="E1521" t="str">
            <v>554.34</v>
          </cell>
          <cell r="F1521" t="str">
            <v>67121 Nonalloyed pig iron, with not over 0.50% (wt.) phosphorus, in primary forms</v>
          </cell>
        </row>
        <row r="1522">
          <cell r="C1522" t="str">
            <v>551.32</v>
          </cell>
          <cell r="E1522" t="str">
            <v>554.35</v>
          </cell>
          <cell r="F1522" t="str">
            <v>67122 Nonalloyed pig iron, with over 0.50% (wt.) phosphorus, in primary forms</v>
          </cell>
        </row>
        <row r="1523">
          <cell r="C1523" t="str">
            <v>551.32</v>
          </cell>
          <cell r="E1523" t="str">
            <v>899.31</v>
          </cell>
          <cell r="F1523" t="str">
            <v>67123 Alloy pig iron and spiegeleisen, in primary forms</v>
          </cell>
        </row>
        <row r="1524">
          <cell r="C1524" t="str">
            <v>551.32</v>
          </cell>
          <cell r="E1524" t="str">
            <v>598.95</v>
          </cell>
          <cell r="F1524" t="str">
            <v>67131 Granules of pig iron, spiegeleisen, iron or steel</v>
          </cell>
        </row>
        <row r="1525">
          <cell r="C1525" t="str">
            <v>551.32</v>
          </cell>
          <cell r="E1525" t="str">
            <v>592.21</v>
          </cell>
          <cell r="F1525" t="str">
            <v>67132 Powders of pig iron, spiegeleisen, iron or steel</v>
          </cell>
        </row>
        <row r="1526">
          <cell r="C1526" t="str">
            <v>551.32</v>
          </cell>
          <cell r="E1526" t="str">
            <v>592.22</v>
          </cell>
          <cell r="F1526" t="str">
            <v>67133 Spongy ferrous products in lumps, pellets and similar forms; iron (at least 99.94% pure) in lumps, pellets or similar forms</v>
          </cell>
        </row>
        <row r="1527">
          <cell r="C1527" t="str">
            <v>551.32</v>
          </cell>
          <cell r="E1527" t="str">
            <v>025.3</v>
          </cell>
          <cell r="F1527" t="str">
            <v>67141 Ferromanganese with over 2% (wt.) carbon</v>
          </cell>
        </row>
        <row r="1528">
          <cell r="C1528" t="str">
            <v>551.32</v>
          </cell>
          <cell r="E1528" t="str">
            <v>025.3</v>
          </cell>
          <cell r="F1528" t="str">
            <v>67149 Ferromanganese with not over 2% (wt.) carbon</v>
          </cell>
        </row>
        <row r="1529">
          <cell r="C1529" t="str">
            <v>551.33</v>
          </cell>
          <cell r="E1529" t="str">
            <v>592.23</v>
          </cell>
          <cell r="F1529" t="str">
            <v>67151 Ferrosilicon</v>
          </cell>
        </row>
        <row r="1530">
          <cell r="C1530" t="str">
            <v>551.35</v>
          </cell>
          <cell r="E1530" t="str">
            <v>592.23</v>
          </cell>
          <cell r="F1530" t="str">
            <v>67152 Ferrosilicon manganese</v>
          </cell>
        </row>
        <row r="1531">
          <cell r="C1531" t="str">
            <v>551.41</v>
          </cell>
          <cell r="E1531" t="str">
            <v>592.24</v>
          </cell>
          <cell r="F1531" t="str">
            <v>67153 Ferrochromium</v>
          </cell>
        </row>
        <row r="1532">
          <cell r="C1532" t="str">
            <v>551.49</v>
          </cell>
          <cell r="E1532" t="str">
            <v>592.25</v>
          </cell>
          <cell r="F1532" t="str">
            <v>67154 Ferrosilicon chromium</v>
          </cell>
        </row>
        <row r="1533">
          <cell r="C1533" t="str">
            <v>553.1</v>
          </cell>
          <cell r="E1533" t="str">
            <v>592.26</v>
          </cell>
          <cell r="F1533" t="str">
            <v>67155 Ferronickel</v>
          </cell>
        </row>
        <row r="1534">
          <cell r="C1534" t="str">
            <v>553.2</v>
          </cell>
          <cell r="E1534" t="str">
            <v>592.27</v>
          </cell>
          <cell r="F1534" t="str">
            <v>67159 Ferroalloys, n.e.s.</v>
          </cell>
        </row>
        <row r="1535">
          <cell r="C1535" t="str">
            <v>553.2</v>
          </cell>
          <cell r="E1535" t="str">
            <v>592.29</v>
          </cell>
          <cell r="F1535" t="str">
            <v>67241 Iron (under 99.94% pure) or nonalloy steel ingots</v>
          </cell>
        </row>
        <row r="1536">
          <cell r="C1536" t="str">
            <v>553.2</v>
          </cell>
          <cell r="E1536" t="str">
            <v>592.29</v>
          </cell>
          <cell r="F1536" t="str">
            <v>67245 Iron (under 99.94% pure) or nonalloy steel in primary forms other than ingots</v>
          </cell>
        </row>
        <row r="1537">
          <cell r="C1537" t="str">
            <v>553.2</v>
          </cell>
          <cell r="E1537" t="str">
            <v>592.29</v>
          </cell>
          <cell r="F1537" t="str">
            <v>67247 Stainless steel ingots and other primary forms</v>
          </cell>
        </row>
        <row r="1538">
          <cell r="C1538" t="str">
            <v>553.2</v>
          </cell>
          <cell r="E1538" t="str">
            <v>516.91</v>
          </cell>
          <cell r="F1538" t="str">
            <v>67249 Alloy steel (except stainless) ingots and other primary forms</v>
          </cell>
        </row>
        <row r="1539">
          <cell r="C1539" t="str">
            <v>553.3</v>
          </cell>
          <cell r="E1539" t="str">
            <v>516.91</v>
          </cell>
          <cell r="F1539" t="str">
            <v>67261 Iron or nonalloy steel semifinished shapes, under .25% (wt.) carbon, with square cross section and specified width under twice the thickness</v>
          </cell>
        </row>
        <row r="1540">
          <cell r="C1540" t="str">
            <v>553.3</v>
          </cell>
          <cell r="E1540" t="str">
            <v>593.11</v>
          </cell>
          <cell r="F1540" t="str">
            <v>67262 Iron or nonalloy steel semifinished shapes, under .25% (wt.) carbon, with a nonsquare rectangular cross section</v>
          </cell>
        </row>
        <row r="1541">
          <cell r="C1541" t="str">
            <v>553.3</v>
          </cell>
          <cell r="E1541" t="str">
            <v>593.12</v>
          </cell>
          <cell r="F1541" t="str">
            <v>67269 Iron or nonalloy steel semifinished shapes, under .25% (wt.) carbon, n.e.s</v>
          </cell>
        </row>
        <row r="1542">
          <cell r="C1542" t="str">
            <v>553.3</v>
          </cell>
          <cell r="E1542" t="str">
            <v>593.2</v>
          </cell>
          <cell r="F1542" t="str">
            <v>67270 Iron or nonalloy steel semifinished products, containing not under .25% (wt.) carbon</v>
          </cell>
        </row>
        <row r="1543">
          <cell r="C1543" t="str">
            <v>553.4</v>
          </cell>
          <cell r="E1543" t="str">
            <v>593.31</v>
          </cell>
          <cell r="F1543" t="str">
            <v>67281 Stainless steel semifinished products</v>
          </cell>
        </row>
        <row r="1544">
          <cell r="C1544" t="str">
            <v>553.4</v>
          </cell>
          <cell r="E1544" t="str">
            <v>593.33</v>
          </cell>
          <cell r="F1544" t="str">
            <v>67282 Alloy steel semifinished products (other than stainless steel)</v>
          </cell>
        </row>
        <row r="1545">
          <cell r="C1545" t="str">
            <v>553.4</v>
          </cell>
          <cell r="E1545" t="str">
            <v>899.32</v>
          </cell>
          <cell r="F1545" t="str">
            <v>67321 Iron or nonalloy steel flat-rolled products, not clad etc., hot-rolled, not under 600 mm wide and not under 4.75 mm thick, in coils, n.e.s.</v>
          </cell>
        </row>
        <row r="1546">
          <cell r="C1546" t="str">
            <v>553.51</v>
          </cell>
          <cell r="E1546" t="str">
            <v>899.34</v>
          </cell>
          <cell r="F1546" t="str">
            <v>67322 Iron or nonalloy steel flat-rolled products, not clad etc., hot-rolled, not under 600 mm wide but under 4.75 mm thick, in coils, n.e.s.</v>
          </cell>
        </row>
        <row r="1547">
          <cell r="C1547" t="str">
            <v>553.52</v>
          </cell>
          <cell r="E1547" t="str">
            <v>899.39</v>
          </cell>
          <cell r="F1547" t="str">
            <v>67323 Iron or nonalloy steel flat-rolled (on 4 faces, etc.), not clad etc., hot-roll, 600 mm not over 1250 mm wide, not under 4 mm thick, no coils, n.e.s.</v>
          </cell>
        </row>
        <row r="1548">
          <cell r="C1548" t="str">
            <v>553.53</v>
          </cell>
          <cell r="E1548" t="str">
            <v>882.2</v>
          </cell>
          <cell r="F1548" t="str">
            <v>67324 Iron or nonalloy steel flat-rolled products, not clad etc., hot-rolled, not under 600 mm wide and not under 4.75 mm thick, not in coils, n.e.s.</v>
          </cell>
        </row>
        <row r="1549">
          <cell r="C1549" t="str">
            <v>553.54</v>
          </cell>
          <cell r="E1549" t="str">
            <v>882.2</v>
          </cell>
          <cell r="F1549" t="str">
            <v>67325 Iron or nonalloy steel flat-rolled products, not clad, etc., hot-rolled, not under 600 mm wide but under 4.75 mm thick, not in coils, n.e.s.</v>
          </cell>
        </row>
        <row r="1550">
          <cell r="C1550" t="str">
            <v>553.54</v>
          </cell>
          <cell r="E1550" t="str">
            <v>882.2</v>
          </cell>
          <cell r="F1550" t="str">
            <v>67326 Iron and nonalloy steel flat-rolled (4 faces etc.), not clad etc., hot-roll, over 150 mm but under 600 mm wide, not under 4 mm thick, no coil, n.e.s.</v>
          </cell>
        </row>
        <row r="1551">
          <cell r="C1551" t="str">
            <v>553.59</v>
          </cell>
          <cell r="E1551" t="str">
            <v>882.2</v>
          </cell>
          <cell r="F1551" t="str">
            <v>67327 Iron and nonalloy steel flat-rolled products, not clad etc., hot-rolled, under 600 mm wide but not under 4.75 mm thick, n.e.s.</v>
          </cell>
        </row>
        <row r="1552">
          <cell r="C1552" t="str">
            <v>554.11</v>
          </cell>
          <cell r="E1552" t="str">
            <v>882.2</v>
          </cell>
          <cell r="F1552" t="str">
            <v>67329 Iron and nonalloy steel flat-rolled products, not clad etc., hot-rolled, under 600 mm wide and under 4.75 mm thick, n.e.s.</v>
          </cell>
        </row>
        <row r="1553">
          <cell r="C1553" t="str">
            <v>554.15</v>
          </cell>
          <cell r="E1553" t="str">
            <v>882.3</v>
          </cell>
          <cell r="F1553" t="str">
            <v>67341 Iron and nonalloy steel flat-rolled products, not clad etc., cold-rolled, not under 600 mm wide and not under 3 mm thick, in coils, n.e.s.</v>
          </cell>
        </row>
        <row r="1554">
          <cell r="C1554" t="str">
            <v>554.19</v>
          </cell>
          <cell r="E1554" t="str">
            <v>882.3</v>
          </cell>
          <cell r="F1554" t="str">
            <v>67342 Iron and nonalloy steel flat-rolled products, not clad etc., cold-rolled, not under 600 mm wide, over 1 mm but under 3 mm thick, in coils, n.e.s.</v>
          </cell>
        </row>
        <row r="1555">
          <cell r="C1555" t="str">
            <v>554.22</v>
          </cell>
          <cell r="E1555" t="str">
            <v>882.3</v>
          </cell>
          <cell r="F1555" t="str">
            <v>67347 Iron and nonalloy steel flat-rolled products, not clad etc., cold-rolled, not under 600 mm wide, not under .5 mm not over 1 mm thick, no coils, n.e.s.</v>
          </cell>
        </row>
        <row r="1556">
          <cell r="C1556" t="str">
            <v>554.21</v>
          </cell>
          <cell r="E1556" t="str">
            <v>882.3</v>
          </cell>
          <cell r="F1556" t="str">
            <v>67343 Iron and nonalloy steel flat-rolled products, not clad etc., cold-rolled, not under 600 mm wide, not under .5 mm not over 1 mm thick, in coils, n.e.s.</v>
          </cell>
        </row>
        <row r="1557">
          <cell r="C1557" t="str">
            <v>554.21</v>
          </cell>
          <cell r="E1557" t="str">
            <v>882.3</v>
          </cell>
          <cell r="F1557" t="str">
            <v>67344 Iron and nonalloy steel flat-rolled products, not clad etc., cold-rolled, not under 600 mm wide, under .5 mm thick, in coils, n.e.s.</v>
          </cell>
        </row>
        <row r="1558">
          <cell r="C1558" t="str">
            <v>554.21</v>
          </cell>
          <cell r="E1558" t="str">
            <v>882.3</v>
          </cell>
          <cell r="F1558" t="str">
            <v>67345 Iron and nonalloy steel flat-rolled products, not clad etc., cold-rolled, not under 600 mm wide, not under 3 mm thick, not in coils, n.e.s.</v>
          </cell>
        </row>
        <row r="1559">
          <cell r="C1559" t="str">
            <v>554.21</v>
          </cell>
          <cell r="E1559" t="str">
            <v>882.3</v>
          </cell>
          <cell r="F1559" t="str">
            <v>67346 Iron and nonalloy steel flat-rolled products, not clad etc., cold-rolled, not under 600 mm wide, over 1 mm but under 3 mm thick, not in coils, n.e.s.</v>
          </cell>
        </row>
        <row r="1560">
          <cell r="C1560" t="str">
            <v>554.22</v>
          </cell>
          <cell r="E1560" t="str">
            <v>882.3</v>
          </cell>
          <cell r="F1560" t="str">
            <v>67348 Iron and nonalloy steel flat-rolled products, not clad etc., cold-rolled, not under 600 mm wide, under .5 mm thick, not in coils, n.e.s.</v>
          </cell>
        </row>
        <row r="1561">
          <cell r="C1561" t="str">
            <v>554.23</v>
          </cell>
          <cell r="E1561" t="str">
            <v>882.3</v>
          </cell>
          <cell r="F1561" t="str">
            <v>67349 Iron and nonalloy steel flat-rolled products, not clad etc., cold-rolled, under 600 mm wide, n.e.s.</v>
          </cell>
        </row>
        <row r="1562">
          <cell r="C1562" t="str">
            <v>597.71</v>
          </cell>
          <cell r="E1562" t="str">
            <v>882.3</v>
          </cell>
          <cell r="F1562" t="str">
            <v>68981 Cobalt mattes and other intermediate products of cobalt metallurgy; cobalt, unwrought; cobalt waste and scrap; cobalt powders</v>
          </cell>
        </row>
        <row r="1563">
          <cell r="C1563" t="str">
            <v>597.72</v>
          </cell>
          <cell r="E1563" t="str">
            <v>882.3</v>
          </cell>
          <cell r="F1563" t="str">
            <v>68982 Cadmium, unwrought; cadmium waste and scrap; cadmium powders</v>
          </cell>
        </row>
        <row r="1564">
          <cell r="C1564" t="str">
            <v>597.73</v>
          </cell>
          <cell r="E1564" t="str">
            <v>882.3</v>
          </cell>
          <cell r="F1564" t="str">
            <v>68983 Titanium, unwrought; titanium waste and scrap; titanium powders</v>
          </cell>
        </row>
        <row r="1565">
          <cell r="C1565" t="str">
            <v>597.74</v>
          </cell>
          <cell r="E1565" t="str">
            <v>882.3</v>
          </cell>
          <cell r="F1565" t="str">
            <v>68984 Zirconium, unwrought; zirconium waste and scrap; zirconium powders</v>
          </cell>
        </row>
        <row r="1566">
          <cell r="C1566" t="str">
            <v>598.31</v>
          </cell>
          <cell r="E1566" t="str">
            <v>882.3</v>
          </cell>
          <cell r="F1566" t="str">
            <v>69112 Metal towers and lattice masts of iron or steel</v>
          </cell>
        </row>
        <row r="1567">
          <cell r="C1567" t="str">
            <v>598.35</v>
          </cell>
          <cell r="E1567" t="str">
            <v>882.3</v>
          </cell>
          <cell r="F1567" t="str">
            <v>69113 Metal doors, windows, door thresholds and window frames of iron or steel</v>
          </cell>
        </row>
        <row r="1568">
          <cell r="C1568" t="str">
            <v>598.39</v>
          </cell>
          <cell r="E1568" t="str">
            <v>882.3</v>
          </cell>
          <cell r="F1568" t="str">
            <v>69114 Equipment for scaffolding, shuttering, propping or pit-propping, iron or steel</v>
          </cell>
        </row>
        <row r="1569">
          <cell r="C1569" t="str">
            <v>554.31</v>
          </cell>
          <cell r="E1569" t="str">
            <v>882.3</v>
          </cell>
          <cell r="F1569" t="str">
            <v>67351 Iron and nonalloy steel flat-rolled products, not clad etc., hot-rolled, further worked, not under 600 mm wide, n.e.s.</v>
          </cell>
        </row>
        <row r="1570">
          <cell r="C1570" t="str">
            <v>554.32</v>
          </cell>
          <cell r="E1570" t="str">
            <v>882.3</v>
          </cell>
          <cell r="F1570" t="str">
            <v>67352 Iron and nonalloy steel flat-rolled products, not clad etc., cold-rolled, further worked, not under 600 mm wide, n.e.s.</v>
          </cell>
        </row>
        <row r="1571">
          <cell r="C1571" t="str">
            <v>554.33</v>
          </cell>
          <cell r="E1571" t="str">
            <v>882.4</v>
          </cell>
          <cell r="F1571" t="str">
            <v>67353 Iron and nonalloy steel flat-rolled products, not clad etc., further worked than hot rolled or cold rolled, under 600 mm wide, n.e.s.</v>
          </cell>
        </row>
        <row r="1572">
          <cell r="C1572" t="str">
            <v>554.34</v>
          </cell>
          <cell r="E1572" t="str">
            <v>882.4</v>
          </cell>
          <cell r="F1572" t="str">
            <v>67411 Iron and nonalloy steel flat-rolled products, electrolytically plated etc. with zinc, not under 600 mm wide</v>
          </cell>
        </row>
        <row r="1573">
          <cell r="C1573" t="str">
            <v>554.35</v>
          </cell>
          <cell r="E1573" t="str">
            <v>882.4</v>
          </cell>
          <cell r="F1573" t="str">
            <v>67412 Iron and nonalloy steel flat-rolled products, electrolytically plated etc. with zinc, under 600 mm wide</v>
          </cell>
        </row>
        <row r="1574">
          <cell r="C1574" t="str">
            <v>899.31</v>
          </cell>
          <cell r="E1574" t="str">
            <v>882.5</v>
          </cell>
        </row>
        <row r="1575">
          <cell r="C1575" t="str">
            <v>598.95</v>
          </cell>
          <cell r="E1575" t="str">
            <v>882.6</v>
          </cell>
          <cell r="F1575" t="str">
            <v>69510 Hand tools, including spades, shovels, picks, forks, scythes, hedge shears and other tools used in agriculture, horticulture or forestry</v>
          </cell>
        </row>
        <row r="1576">
          <cell r="C1576" t="str">
            <v>592.21</v>
          </cell>
          <cell r="E1576" t="str">
            <v>882.6</v>
          </cell>
          <cell r="F1576" t="str">
            <v>68427 Aluminum and aluminum alloy tube and pipe fittings (e.g. couplings, elbows and sleeves)</v>
          </cell>
        </row>
        <row r="1577">
          <cell r="C1577" t="str">
            <v>592.22</v>
          </cell>
          <cell r="E1577" t="str">
            <v>883.1</v>
          </cell>
          <cell r="F1577" t="str">
            <v>68511 Unrefined lead and lead alloys, unwrought</v>
          </cell>
        </row>
        <row r="1578">
          <cell r="C1578" t="str">
            <v>025.3</v>
          </cell>
          <cell r="E1578" t="str">
            <v>883.9</v>
          </cell>
          <cell r="F1578" t="str">
            <v>04120 Wheat (including spelt) and meslin, unmilled, n.e.s.</v>
          </cell>
        </row>
        <row r="1579">
          <cell r="C1579" t="str">
            <v>025.3</v>
          </cell>
          <cell r="E1579" t="str">
            <v>882.1</v>
          </cell>
          <cell r="F1579" t="str">
            <v>04210 Rice in the husk (paddy or rough rice)</v>
          </cell>
        </row>
        <row r="1580">
          <cell r="C1580" t="str">
            <v>592.23</v>
          </cell>
          <cell r="E1580" t="str">
            <v>882.1</v>
          </cell>
          <cell r="F1580" t="str">
            <v>68512 Refined lead and lead alloys, unwrought</v>
          </cell>
        </row>
        <row r="1581">
          <cell r="C1581" t="str">
            <v>592.23</v>
          </cell>
          <cell r="E1581" t="str">
            <v>598.61</v>
          </cell>
          <cell r="F1581" t="str">
            <v>68521 Lead and lead alloy bars, rods, profiles and wire</v>
          </cell>
        </row>
        <row r="1582">
          <cell r="C1582" t="str">
            <v>592.24</v>
          </cell>
          <cell r="E1582" t="str">
            <v>598.61</v>
          </cell>
          <cell r="F1582" t="str">
            <v>68522 Lead and lead alloy plates, sheets, strip and foil; lead powders and flakes</v>
          </cell>
        </row>
        <row r="1583">
          <cell r="C1583" t="str">
            <v>592.25</v>
          </cell>
          <cell r="E1583" t="str">
            <v>598.61</v>
          </cell>
          <cell r="F1583" t="str">
            <v>68524 Lead and lead alloy tubes, pipes and tube or pipe fittings (e.g. couplings, elbows and sleeves)</v>
          </cell>
        </row>
        <row r="1584">
          <cell r="C1584" t="str">
            <v>592.26</v>
          </cell>
          <cell r="E1584" t="str">
            <v>598.61</v>
          </cell>
          <cell r="F1584" t="str">
            <v>68611 Zinc, unwrought (not alloyed)</v>
          </cell>
        </row>
        <row r="1585">
          <cell r="C1585" t="str">
            <v>592.27</v>
          </cell>
          <cell r="E1585" t="str">
            <v>598.64</v>
          </cell>
          <cell r="F1585" t="str">
            <v>68612 Zinc alloys, unwrought</v>
          </cell>
        </row>
        <row r="1586">
          <cell r="C1586" t="str">
            <v>592.29</v>
          </cell>
          <cell r="E1586" t="str">
            <v>598.65</v>
          </cell>
          <cell r="F1586" t="str">
            <v>68631 Zinc and zinc alloy bars, rods, profiles and wire</v>
          </cell>
        </row>
        <row r="1587">
          <cell r="C1587" t="str">
            <v>592.29</v>
          </cell>
          <cell r="E1587" t="str">
            <v>598.11</v>
          </cell>
          <cell r="F1587" t="str">
            <v>68632 Zinc and zinc alloy plates, sheets, strip and foil</v>
          </cell>
        </row>
        <row r="1588">
          <cell r="C1588" t="str">
            <v>592.29</v>
          </cell>
          <cell r="E1588" t="str">
            <v>598.12</v>
          </cell>
          <cell r="F1588" t="str">
            <v>68633 Zinc dust (blue powder), powders and flakes</v>
          </cell>
        </row>
        <row r="1589">
          <cell r="C1589" t="str">
            <v>516.91</v>
          </cell>
          <cell r="E1589" t="str">
            <v>598.13</v>
          </cell>
          <cell r="F1589" t="str">
            <v>65117 Yarn of carded wool, under 85% wool by weight, not packaged for retail sale</v>
          </cell>
        </row>
        <row r="1590">
          <cell r="C1590" t="str">
            <v>516.91</v>
          </cell>
          <cell r="E1590" t="str">
            <v>598.13</v>
          </cell>
          <cell r="F1590" t="str">
            <v>65118 Yarn of combed wool, under 85% wool by weight, not packaged for retail sale</v>
          </cell>
        </row>
        <row r="1591">
          <cell r="C1591" t="str">
            <v>593.11</v>
          </cell>
          <cell r="E1591" t="str">
            <v>598.14</v>
          </cell>
          <cell r="F1591" t="str">
            <v>68634 Zinc and zinc alloy tubes, pipes and tube or pipe fittings (e.g. couplings, elbows and sleeves)</v>
          </cell>
        </row>
        <row r="1592">
          <cell r="C1592" t="str">
            <v>593.12</v>
          </cell>
          <cell r="E1592" t="str">
            <v>598.14</v>
          </cell>
          <cell r="F1592" t="str">
            <v>68711 Tin, unwrought (not alloyed)</v>
          </cell>
        </row>
        <row r="1593">
          <cell r="C1593" t="str">
            <v>593.2</v>
          </cell>
          <cell r="E1593" t="str">
            <v>598.14</v>
          </cell>
          <cell r="F1593" t="str">
            <v>68712 Tin alloy, unwrought</v>
          </cell>
        </row>
        <row r="1594">
          <cell r="C1594" t="str">
            <v>593.31</v>
          </cell>
          <cell r="E1594" t="str">
            <v>598.14</v>
          </cell>
          <cell r="F1594" t="str">
            <v>68721 Tin and tin alloy bars, rods, profiles and wire</v>
          </cell>
        </row>
        <row r="1595">
          <cell r="C1595" t="str">
            <v>593.33</v>
          </cell>
          <cell r="E1595" t="str">
            <v>598.18</v>
          </cell>
          <cell r="F1595" t="str">
            <v>68722 Tin and tin alloy plates, sheets and strip over .2 mm thick</v>
          </cell>
        </row>
        <row r="1596">
          <cell r="C1596" t="str">
            <v>899.32</v>
          </cell>
          <cell r="E1596" t="str">
            <v>591.9</v>
          </cell>
        </row>
        <row r="1597">
          <cell r="C1597" t="str">
            <v>899.34</v>
          </cell>
          <cell r="E1597" t="str">
            <v>591.1</v>
          </cell>
        </row>
        <row r="1598">
          <cell r="C1598" t="str">
            <v>899.39</v>
          </cell>
          <cell r="E1598" t="str">
            <v>591.2</v>
          </cell>
        </row>
        <row r="1599">
          <cell r="C1599" t="str">
            <v>882.2</v>
          </cell>
          <cell r="E1599" t="str">
            <v>591.3</v>
          </cell>
        </row>
        <row r="1600">
          <cell r="C1600" t="str">
            <v>882.2</v>
          </cell>
          <cell r="E1600" t="str">
            <v>591.4</v>
          </cell>
        </row>
        <row r="1601">
          <cell r="C1601" t="str">
            <v>882.2</v>
          </cell>
          <cell r="E1601" t="str">
            <v>591.9</v>
          </cell>
        </row>
        <row r="1602">
          <cell r="C1602" t="str">
            <v>882.2</v>
          </cell>
          <cell r="E1602" t="str">
            <v>598.91</v>
          </cell>
        </row>
        <row r="1603">
          <cell r="C1603" t="str">
            <v>882.2</v>
          </cell>
          <cell r="E1603" t="str">
            <v>598.91</v>
          </cell>
        </row>
        <row r="1604">
          <cell r="C1604" t="str">
            <v>882.3</v>
          </cell>
          <cell r="E1604" t="str">
            <v>598.91</v>
          </cell>
        </row>
        <row r="1605">
          <cell r="C1605" t="str">
            <v>882.3</v>
          </cell>
          <cell r="E1605" t="str">
            <v>598.91</v>
          </cell>
        </row>
        <row r="1606">
          <cell r="C1606" t="str">
            <v>882.3</v>
          </cell>
          <cell r="E1606" t="str">
            <v>598.96</v>
          </cell>
        </row>
        <row r="1607">
          <cell r="C1607" t="str">
            <v>882.3</v>
          </cell>
          <cell r="E1607" t="str">
            <v>598.96</v>
          </cell>
        </row>
        <row r="1608">
          <cell r="C1608" t="str">
            <v>882.3</v>
          </cell>
          <cell r="E1608" t="str">
            <v>597.21</v>
          </cell>
        </row>
        <row r="1609">
          <cell r="C1609" t="str">
            <v>882.3</v>
          </cell>
          <cell r="E1609" t="str">
            <v>597.21</v>
          </cell>
        </row>
        <row r="1610">
          <cell r="C1610" t="str">
            <v>882.3</v>
          </cell>
          <cell r="E1610" t="str">
            <v>597.25</v>
          </cell>
        </row>
        <row r="1611">
          <cell r="C1611" t="str">
            <v>882.3</v>
          </cell>
          <cell r="E1611" t="str">
            <v>597.25</v>
          </cell>
        </row>
        <row r="1612">
          <cell r="C1612" t="str">
            <v>882.3</v>
          </cell>
          <cell r="E1612" t="str">
            <v>597.29</v>
          </cell>
        </row>
        <row r="1613">
          <cell r="C1613" t="str">
            <v>882.3</v>
          </cell>
          <cell r="E1613" t="str">
            <v>598.63</v>
          </cell>
        </row>
        <row r="1614">
          <cell r="C1614" t="str">
            <v>882.3</v>
          </cell>
          <cell r="E1614" t="str">
            <v>598.93</v>
          </cell>
        </row>
        <row r="1615">
          <cell r="C1615" t="str">
            <v>882.3</v>
          </cell>
          <cell r="E1615" t="str">
            <v>598.93</v>
          </cell>
        </row>
        <row r="1616">
          <cell r="C1616" t="str">
            <v>882.3</v>
          </cell>
          <cell r="E1616" t="str">
            <v>598.94</v>
          </cell>
        </row>
        <row r="1617">
          <cell r="C1617" t="str">
            <v>882.3</v>
          </cell>
          <cell r="E1617" t="str">
            <v>533.55</v>
          </cell>
        </row>
        <row r="1618">
          <cell r="C1618" t="str">
            <v>882.3</v>
          </cell>
          <cell r="E1618" t="str">
            <v>598.81</v>
          </cell>
        </row>
        <row r="1619">
          <cell r="C1619" t="str">
            <v>882.3</v>
          </cell>
          <cell r="E1619" t="str">
            <v>598.83</v>
          </cell>
        </row>
        <row r="1620">
          <cell r="C1620" t="str">
            <v>882.3</v>
          </cell>
          <cell r="E1620" t="str">
            <v>598.85</v>
          </cell>
        </row>
        <row r="1621">
          <cell r="C1621" t="str">
            <v>882.3</v>
          </cell>
          <cell r="E1621" t="str">
            <v>598.89</v>
          </cell>
        </row>
        <row r="1622">
          <cell r="C1622" t="str">
            <v>882.3</v>
          </cell>
          <cell r="E1622" t="str">
            <v>662.33</v>
          </cell>
        </row>
        <row r="1623">
          <cell r="C1623" t="str">
            <v>882.4</v>
          </cell>
          <cell r="E1623" t="str">
            <v>598.4</v>
          </cell>
        </row>
        <row r="1624">
          <cell r="C1624" t="str">
            <v>882.4</v>
          </cell>
          <cell r="E1624" t="str">
            <v>598.5</v>
          </cell>
        </row>
        <row r="1625">
          <cell r="C1625" t="str">
            <v>882.4</v>
          </cell>
          <cell r="E1625" t="str">
            <v>597.31</v>
          </cell>
        </row>
        <row r="1626">
          <cell r="C1626" t="str">
            <v>882.5</v>
          </cell>
          <cell r="E1626" t="str">
            <v>597.33</v>
          </cell>
        </row>
        <row r="1627">
          <cell r="C1627" t="str">
            <v>882.6</v>
          </cell>
          <cell r="E1627" t="str">
            <v>598.67</v>
          </cell>
        </row>
        <row r="1628">
          <cell r="C1628" t="str">
            <v>882.6</v>
          </cell>
          <cell r="E1628" t="str">
            <v>598.69</v>
          </cell>
        </row>
        <row r="1629">
          <cell r="C1629" t="str">
            <v>882.6</v>
          </cell>
          <cell r="E1629" t="str">
            <v>512.18</v>
          </cell>
        </row>
        <row r="1630">
          <cell r="C1630" t="str">
            <v>883.1</v>
          </cell>
          <cell r="E1630" t="str">
            <v>512.18</v>
          </cell>
        </row>
        <row r="1631">
          <cell r="C1631" t="str">
            <v>883.9</v>
          </cell>
          <cell r="E1631" t="str">
            <v>512.18</v>
          </cell>
        </row>
        <row r="1632">
          <cell r="C1632" t="str">
            <v>882.1</v>
          </cell>
          <cell r="E1632" t="str">
            <v>512.18</v>
          </cell>
        </row>
        <row r="1633">
          <cell r="C1633" t="str">
            <v>882.1</v>
          </cell>
          <cell r="E1633" t="str">
            <v>512.17</v>
          </cell>
        </row>
        <row r="1634">
          <cell r="C1634" t="str">
            <v>598.61</v>
          </cell>
          <cell r="E1634" t="str">
            <v>598.99</v>
          </cell>
          <cell r="F1634" t="str">
            <v>69129 Metal structures and parts n.e.s. of aluminum; prepared plates, rods etc. of aluminum for use in structures</v>
          </cell>
        </row>
        <row r="1635">
          <cell r="C1635" t="str">
            <v>598.61</v>
          </cell>
          <cell r="E1635" t="str">
            <v>598.99</v>
          </cell>
          <cell r="F1635" t="str">
            <v>69211 Metal reservoirs, tanks, vats and similar containers with a capacity of over 300 liters, of iron or steel</v>
          </cell>
        </row>
        <row r="1636">
          <cell r="C1636" t="str">
            <v>598.61</v>
          </cell>
          <cell r="E1636" t="str">
            <v>598.97</v>
          </cell>
          <cell r="F1636" t="str">
            <v>69212 Metal reservoirs, tanks, vats and similar containers with a capacity of over 300 liters, of aluminum</v>
          </cell>
        </row>
        <row r="1637">
          <cell r="C1637" t="str">
            <v>598.61</v>
          </cell>
          <cell r="E1637" t="str">
            <v>598.98</v>
          </cell>
          <cell r="F1637" t="str">
            <v>69241 Metal tanks, casks, drums, cans and similar containers with a capacity of not over 300 liters, of iron or steel</v>
          </cell>
        </row>
        <row r="1638">
          <cell r="C1638" t="str">
            <v>598.64</v>
          </cell>
          <cell r="E1638" t="str">
            <v>598.99</v>
          </cell>
          <cell r="F1638" t="str">
            <v>69243 Metal containers for compressed air or liquefied gas, of iron or steel</v>
          </cell>
        </row>
        <row r="1639">
          <cell r="C1639" t="str">
            <v>598.65</v>
          </cell>
          <cell r="E1639" t="str">
            <v>598.99</v>
          </cell>
          <cell r="F1639" t="str">
            <v>69244 Metal containers for compressed air or liquefied gas, of aluminum</v>
          </cell>
        </row>
        <row r="1640">
          <cell r="C1640" t="str">
            <v>598.11</v>
          </cell>
          <cell r="E1640" t="str">
            <v>598.99</v>
          </cell>
          <cell r="F1640" t="str">
            <v>68991 Beryllium, unwrought; beryllium waste and scrap; beryllium powders</v>
          </cell>
        </row>
        <row r="1641">
          <cell r="C1641" t="str">
            <v>598.12</v>
          </cell>
          <cell r="E1641" t="str">
            <v>598.99</v>
          </cell>
          <cell r="F1641" t="str">
            <v>68992 Bismuth and articles thereof (including waste and scrap)</v>
          </cell>
        </row>
        <row r="1642">
          <cell r="C1642" t="str">
            <v>598.13</v>
          </cell>
          <cell r="E1642" t="str">
            <v>598.99</v>
          </cell>
          <cell r="F1642" t="str">
            <v>68993 Antimony and articles thereof (including waste and scrap)</v>
          </cell>
        </row>
        <row r="1643">
          <cell r="C1643" t="str">
            <v>598.13</v>
          </cell>
          <cell r="E1643" t="str">
            <v>598.99</v>
          </cell>
          <cell r="F1643" t="str">
            <v>68994 Manganese and articles thereof (including waste and scrap)</v>
          </cell>
        </row>
        <row r="1644">
          <cell r="C1644" t="str">
            <v>598.13</v>
          </cell>
          <cell r="E1644" t="str">
            <v>598.99</v>
          </cell>
          <cell r="F1644" t="str">
            <v>68995 Chromium and articles thereof (including waste and scrap)</v>
          </cell>
        </row>
        <row r="1645">
          <cell r="C1645" t="str">
            <v>598.14</v>
          </cell>
          <cell r="E1645" t="str">
            <v>598.99</v>
          </cell>
          <cell r="F1645" t="str">
            <v>68996 Germanium and articles thereof (including waste and scrap)</v>
          </cell>
        </row>
        <row r="1646">
          <cell r="C1646" t="str">
            <v>598.14</v>
          </cell>
          <cell r="E1646" t="str">
            <v>598.99</v>
          </cell>
          <cell r="F1646" t="str">
            <v>68997 Vanadium and articles thereof (including waste and scrap)</v>
          </cell>
        </row>
        <row r="1647">
          <cell r="C1647" t="str">
            <v>598.14</v>
          </cell>
          <cell r="E1647" t="str">
            <v>598.99</v>
          </cell>
          <cell r="F1647" t="str">
            <v>68998 Base metals, n.e.s., unwrought; waste and scrap and powders of base metals, n.e.s.</v>
          </cell>
        </row>
        <row r="1648">
          <cell r="C1648" t="str">
            <v>598.14</v>
          </cell>
          <cell r="E1648" t="str">
            <v>598.99</v>
          </cell>
          <cell r="F1648" t="str">
            <v>68999 Cermets and articles thereof (including waste and scrap)</v>
          </cell>
        </row>
        <row r="1649">
          <cell r="C1649" t="str">
            <v>598.18</v>
          </cell>
          <cell r="E1649" t="str">
            <v>598.99</v>
          </cell>
          <cell r="F1649" t="str">
            <v>69111 Metal bridges and bridge sections of iron or steel</v>
          </cell>
        </row>
        <row r="1650">
          <cell r="C1650" t="str">
            <v>591.1</v>
          </cell>
          <cell r="E1650" t="str">
            <v>598.99</v>
          </cell>
          <cell r="F1650" t="str">
            <v>68321 Nickel and nickel alloy bars, rods, profiles and wire</v>
          </cell>
        </row>
        <row r="1651">
          <cell r="C1651" t="str">
            <v>591.2</v>
          </cell>
          <cell r="E1651" t="str">
            <v>598.99</v>
          </cell>
          <cell r="F1651" t="str">
            <v>68322 Nickel and nickel alloy tubes, pipes and tube or pipe fittings (e.g. couplings, elbows and sleeves)</v>
          </cell>
        </row>
        <row r="1652">
          <cell r="C1652" t="str">
            <v>591.3</v>
          </cell>
          <cell r="E1652" t="str">
            <v>599.1</v>
          </cell>
          <cell r="F1652" t="str">
            <v>68323 Nickel powders and flakes, including nickel alloy powders and flakes</v>
          </cell>
        </row>
        <row r="1653">
          <cell r="C1653" t="str">
            <v>591.41</v>
          </cell>
          <cell r="E1653" t="str">
            <v>599.1</v>
          </cell>
          <cell r="F1653" t="str">
            <v>68324 Nickel and nickel alloy plates, sheets, strip and foil</v>
          </cell>
        </row>
        <row r="1654">
          <cell r="C1654" t="str">
            <v>591.49</v>
          </cell>
          <cell r="E1654" t="str">
            <v>599.2</v>
          </cell>
          <cell r="F1654" t="str">
            <v>68411 Aluminum, unwrought (not alloyed)</v>
          </cell>
        </row>
        <row r="1655">
          <cell r="C1655" t="str">
            <v>598.91</v>
          </cell>
          <cell r="E1655" t="str">
            <v>599.3</v>
          </cell>
          <cell r="F1655" t="str">
            <v>69410 Nails, tacks, staples (excluding staples in strips for office etc. use), and similar articles (excluding articles with copper heads), of iron or steel</v>
          </cell>
        </row>
        <row r="1656">
          <cell r="C1656" t="str">
            <v>598.91</v>
          </cell>
          <cell r="E1656" t="str">
            <v>599.3</v>
          </cell>
          <cell r="F1656" t="str">
            <v>69421 Screws, bolts, nuts, screw hooks, rivets, washers and similar articles, threaded, of iron or steel</v>
          </cell>
        </row>
        <row r="1657">
          <cell r="C1657" t="str">
            <v>598.91</v>
          </cell>
          <cell r="E1657" t="str">
            <v>599.4</v>
          </cell>
          <cell r="F1657" t="str">
            <v>69422 Screws, bolts, nuts, screw hooks, rivets, washers and similar articles, not threaded, of iron or steel</v>
          </cell>
        </row>
        <row r="1658">
          <cell r="C1658" t="str">
            <v>598.91</v>
          </cell>
          <cell r="E1658" t="str">
            <v>599.9</v>
          </cell>
          <cell r="F1658" t="str">
            <v>69431 Nails, tacks, drawing pins, staples (excluding staples in strips for office etc. use) and similar articles, of copper</v>
          </cell>
        </row>
        <row r="1659">
          <cell r="C1659" t="str">
            <v>598.96</v>
          </cell>
          <cell r="E1659" t="str">
            <v>599.9</v>
          </cell>
          <cell r="F1659" t="str">
            <v>69521 Hand saws</v>
          </cell>
        </row>
        <row r="1660">
          <cell r="C1660" t="str">
            <v>598.96</v>
          </cell>
          <cell r="E1660" t="str">
            <v>599.9</v>
          </cell>
          <cell r="F1660" t="str">
            <v>69522 Files, rasps and similar tools</v>
          </cell>
        </row>
        <row r="1661">
          <cell r="C1661" t="str">
            <v>597.21</v>
          </cell>
          <cell r="E1661" t="str">
            <v>571.11</v>
          </cell>
          <cell r="F1661" t="str">
            <v>68723 Tin and tin alloy foil (whether or not printed or backed with material) not over .2 mm thick (excluding any backing); tin powders and flakes</v>
          </cell>
        </row>
        <row r="1662">
          <cell r="C1662" t="str">
            <v>597.21</v>
          </cell>
          <cell r="E1662" t="str">
            <v>571.12</v>
          </cell>
          <cell r="F1662" t="str">
            <v>68724 Tin and tin alloy tubes, pipes and tube or pipe fittings (e.g. couplings, elbows and sleeves)</v>
          </cell>
        </row>
        <row r="1663">
          <cell r="C1663" t="str">
            <v>597.25</v>
          </cell>
          <cell r="E1663" t="str">
            <v>571.2</v>
          </cell>
          <cell r="F1663" t="str">
            <v>68911 Tungsten (wolfram), unwrought; tunsten waste and scrap</v>
          </cell>
        </row>
        <row r="1664">
          <cell r="C1664" t="str">
            <v>597.25</v>
          </cell>
          <cell r="E1664" t="str">
            <v>571.9</v>
          </cell>
          <cell r="F1664" t="str">
            <v>68912 Molybdenum, unwrought; molybdenum waste and scrap</v>
          </cell>
        </row>
        <row r="1665">
          <cell r="C1665" t="str">
            <v>597.29</v>
          </cell>
          <cell r="E1665" t="str">
            <v>575.11</v>
          </cell>
          <cell r="F1665" t="str">
            <v>68913 Tantalum, unwrought (including bars and rods obtained by sintering); tantalum waste and scrap; tantalum powders</v>
          </cell>
        </row>
        <row r="1666">
          <cell r="C1666" t="str">
            <v>598.63</v>
          </cell>
          <cell r="E1666" t="str">
            <v>575.12</v>
          </cell>
          <cell r="F1666" t="str">
            <v>69242 Metal tanks, casks, drums, cans and similar containers with a capacity of not over 300 liters, of aluminum</v>
          </cell>
        </row>
        <row r="1667">
          <cell r="C1667" t="str">
            <v>598.93</v>
          </cell>
          <cell r="E1667" t="str">
            <v>575.13</v>
          </cell>
          <cell r="F1667" t="str">
            <v>69432 Washers (including spring washers) and similar articles, not threaded, of copper</v>
          </cell>
        </row>
        <row r="1668">
          <cell r="C1668" t="str">
            <v>598.93</v>
          </cell>
          <cell r="E1668" t="str">
            <v>575.19</v>
          </cell>
          <cell r="F1668" t="str">
            <v>69433 Screws, bolts, nuts, washers and similar articles, threaded, of copper</v>
          </cell>
        </row>
        <row r="1669">
          <cell r="C1669" t="str">
            <v>598.94</v>
          </cell>
          <cell r="E1669" t="str">
            <v>572.11</v>
          </cell>
          <cell r="F1669" t="str">
            <v>69440 Nails, tacks, staples (excluding staples in strips for office etc. use), screws, bolts, nuts, rivets, washers and similar articles, of aluminum</v>
          </cell>
        </row>
        <row r="1670">
          <cell r="C1670" t="str">
            <v>533.55</v>
          </cell>
          <cell r="E1670" t="str">
            <v>572.19</v>
          </cell>
          <cell r="F1670" t="str">
            <v>66139 Monumental or building stone (except slate), n.e.s. and articles thereof, molded, turned, polished, decorated, carved or otherwise worked</v>
          </cell>
        </row>
        <row r="1671">
          <cell r="C1671" t="str">
            <v>598.81</v>
          </cell>
          <cell r="E1671" t="str">
            <v>572.91</v>
          </cell>
          <cell r="F1671" t="str">
            <v>69313 Stranded wire, ropes, cables, etc. of aluminum, not electrically insulated</v>
          </cell>
        </row>
        <row r="1672">
          <cell r="C1672" t="str">
            <v>598.83</v>
          </cell>
          <cell r="E1672" t="str">
            <v>572.92</v>
          </cell>
          <cell r="F1672" t="str">
            <v>69320 Barbed wire of iron or steel; twisted hoop or single flat wire, barbed or not and loosely twisted double wire used for fencing, of iron or steel</v>
          </cell>
        </row>
        <row r="1673">
          <cell r="C1673" t="str">
            <v>598.85</v>
          </cell>
          <cell r="E1673" t="str">
            <v>572.99</v>
          </cell>
          <cell r="F1673" t="str">
            <v>69351 Wire cloth (including endless bands), grill, netting and fencing, and expanded metal, of iron or steel</v>
          </cell>
        </row>
        <row r="1674">
          <cell r="C1674" t="str">
            <v>598.89</v>
          </cell>
          <cell r="E1674" t="str">
            <v>573.11</v>
          </cell>
          <cell r="F1674" t="str">
            <v>69352 Wire cloth (including endless bands), grill, netting and fencing, and expanded metal, of copper</v>
          </cell>
        </row>
        <row r="1675">
          <cell r="C1675" t="str">
            <v>662.33</v>
          </cell>
          <cell r="E1675" t="str">
            <v>573.12</v>
          </cell>
          <cell r="F1675" t="str">
            <v>84629 Hosiery, n.e.s.</v>
          </cell>
        </row>
        <row r="1676">
          <cell r="C1676" t="str">
            <v>598.41</v>
          </cell>
          <cell r="E1676" t="str">
            <v>573.13</v>
          </cell>
          <cell r="F1676" t="str">
            <v>69119 Metal structures and parts, n.e.s., of iron or steel</v>
          </cell>
        </row>
        <row r="1677">
          <cell r="C1677" t="str">
            <v>598.5</v>
          </cell>
          <cell r="E1677" t="str">
            <v>573.91</v>
          </cell>
          <cell r="F1677" t="str">
            <v>69121 Metal doors, windows, door thesholds and window frames of aluminum</v>
          </cell>
        </row>
        <row r="1678">
          <cell r="C1678" t="str">
            <v>597.31</v>
          </cell>
          <cell r="E1678" t="str">
            <v>573.92</v>
          </cell>
          <cell r="F1678" t="str">
            <v>68914 Magnesium waste and scrap</v>
          </cell>
        </row>
        <row r="1679">
          <cell r="C1679" t="str">
            <v>597.33</v>
          </cell>
          <cell r="E1679" t="str">
            <v>573.93</v>
          </cell>
          <cell r="F1679" t="str">
            <v>68915 Magnesium, unwrought</v>
          </cell>
        </row>
        <row r="1680">
          <cell r="C1680" t="str">
            <v>598.67</v>
          </cell>
          <cell r="E1680" t="str">
            <v>573.94</v>
          </cell>
          <cell r="F1680" t="str">
            <v>69311 Stranded wire, ropes, cables, etc. of iron or steel, not electrically insulated</v>
          </cell>
        </row>
        <row r="1681">
          <cell r="C1681" t="str">
            <v>598.69</v>
          </cell>
          <cell r="E1681" t="str">
            <v>573.94</v>
          </cell>
          <cell r="F1681" t="str">
            <v>69312 Stranded wire, ropes, cables, etc. of copper, not electrically insulated</v>
          </cell>
        </row>
        <row r="1682">
          <cell r="C1682" t="str">
            <v>431.31</v>
          </cell>
          <cell r="E1682" t="str">
            <v>573.99</v>
          </cell>
          <cell r="F1682" t="str">
            <v>57112 Polyethylene, having a specific gravity of 0.94 or more, in primary forms</v>
          </cell>
        </row>
        <row r="1683">
          <cell r="C1683" t="str">
            <v>431.31</v>
          </cell>
          <cell r="E1683" t="str">
            <v>575.91</v>
          </cell>
          <cell r="F1683" t="str">
            <v>57120 Ethylene-vinyl acetate copolymers, in primary forms</v>
          </cell>
        </row>
        <row r="1684">
          <cell r="C1684" t="str">
            <v>431.31</v>
          </cell>
          <cell r="E1684" t="str">
            <v>575.91</v>
          </cell>
          <cell r="F1684" t="str">
            <v>57190 Polymers of ethylene, n.e.s., in primary forms</v>
          </cell>
        </row>
        <row r="1685">
          <cell r="C1685" t="str">
            <v>431.31</v>
          </cell>
          <cell r="E1685" t="str">
            <v>575.91</v>
          </cell>
          <cell r="F1685" t="str">
            <v>57211 Polystyrene, expansible, in primary forms</v>
          </cell>
        </row>
        <row r="1686">
          <cell r="C1686" t="str">
            <v>512.17</v>
          </cell>
          <cell r="E1686" t="str">
            <v>575.91</v>
          </cell>
          <cell r="F1686" t="str">
            <v>58170 Fittings of plastics, for tubes, pipes and hoses (including joints, elbows and flanges)</v>
          </cell>
        </row>
        <row r="1687">
          <cell r="C1687" t="str">
            <v>598.99</v>
          </cell>
          <cell r="E1687" t="str">
            <v>575.92</v>
          </cell>
          <cell r="F1687" t="str">
            <v>69542 Hammers and sledge hammers</v>
          </cell>
        </row>
        <row r="1688">
          <cell r="C1688" t="str">
            <v>598.99</v>
          </cell>
          <cell r="E1688" t="str">
            <v>575.92</v>
          </cell>
          <cell r="F1688" t="str">
            <v>69543 Planes, chisels, gouges and similar cutting tools for working wood</v>
          </cell>
        </row>
        <row r="1689">
          <cell r="C1689" t="str">
            <v>598.99</v>
          </cell>
          <cell r="E1689" t="str">
            <v>575.92</v>
          </cell>
          <cell r="F1689" t="str">
            <v>69544 Screwdrivers</v>
          </cell>
        </row>
        <row r="1690">
          <cell r="C1690" t="str">
            <v>598.97</v>
          </cell>
          <cell r="E1690" t="str">
            <v>575.21</v>
          </cell>
          <cell r="F1690" t="str">
            <v>69523 Pliers (including cutting pliers), pincers, tweezers, metal cutting shears, pipe cutters and similar tools</v>
          </cell>
        </row>
        <row r="1691">
          <cell r="C1691" t="str">
            <v>598.98</v>
          </cell>
          <cell r="E1691" t="str">
            <v>575.29</v>
          </cell>
          <cell r="F1691" t="str">
            <v>69530 Spanners and wrenches, hand-operated (including torque meter wrenches but excluding tap wrenches); interchangeable spanner sockets</v>
          </cell>
        </row>
        <row r="1692">
          <cell r="C1692" t="str">
            <v>598.99</v>
          </cell>
          <cell r="E1692" t="str">
            <v>574.11</v>
          </cell>
          <cell r="F1692" t="str">
            <v>69545 Household tools, n.e.s.</v>
          </cell>
        </row>
        <row r="1693">
          <cell r="C1693" t="str">
            <v>598.99</v>
          </cell>
          <cell r="E1693" t="str">
            <v>574.19</v>
          </cell>
          <cell r="F1693" t="str">
            <v>69546 Hand tools, n.e.s. (including glaziers diamonds); blow lamps</v>
          </cell>
        </row>
        <row r="1694">
          <cell r="C1694" t="str">
            <v>598.99</v>
          </cell>
          <cell r="E1694" t="str">
            <v>574.2</v>
          </cell>
          <cell r="F1694" t="str">
            <v>69547 Vices, clamps and similar articles</v>
          </cell>
        </row>
        <row r="1695">
          <cell r="C1695" t="str">
            <v>598.99</v>
          </cell>
          <cell r="E1695" t="str">
            <v>574.31</v>
          </cell>
          <cell r="F1695" t="str">
            <v>69548 Anvils; portable forges; hand or pedal operated grinding wheels with frameworks</v>
          </cell>
        </row>
        <row r="1696">
          <cell r="C1696" t="str">
            <v>598.99</v>
          </cell>
          <cell r="E1696" t="str">
            <v>574.32</v>
          </cell>
          <cell r="F1696" t="str">
            <v>69549 Tool sets of two or more of the tools provided for in subgroup 695.4, including sets of hand tools, n.e.s. and sets of household tools, n.e.s.</v>
          </cell>
        </row>
        <row r="1697">
          <cell r="C1697" t="str">
            <v>598.99</v>
          </cell>
          <cell r="E1697" t="str">
            <v>574.33</v>
          </cell>
          <cell r="F1697" t="str">
            <v>69551 Band saw blades</v>
          </cell>
        </row>
        <row r="1698">
          <cell r="C1698" t="str">
            <v>872.21</v>
          </cell>
          <cell r="E1698" t="str">
            <v>574.39</v>
          </cell>
        </row>
        <row r="1699">
          <cell r="C1699" t="str">
            <v>598.99</v>
          </cell>
          <cell r="E1699" t="str">
            <v>574.34</v>
          </cell>
          <cell r="F1699" t="str">
            <v>69552 Circular saw blades (including slitting or slotting saw blades) with working part of steel</v>
          </cell>
        </row>
        <row r="1700">
          <cell r="C1700" t="str">
            <v>598.99</v>
          </cell>
          <cell r="E1700" t="str">
            <v>574.39</v>
          </cell>
          <cell r="F1700" t="str">
            <v>69553 Circular saw blades (including slitting or slotting saw blades) with working part of materials other than steel</v>
          </cell>
        </row>
        <row r="1701">
          <cell r="C1701" t="str">
            <v>598.99</v>
          </cell>
          <cell r="E1701" t="str">
            <v>575.31</v>
          </cell>
          <cell r="F1701" t="str">
            <v>69554 Chain saw blades</v>
          </cell>
        </row>
        <row r="1702">
          <cell r="C1702" t="str">
            <v>598.99</v>
          </cell>
          <cell r="E1702" t="str">
            <v>575.39</v>
          </cell>
          <cell r="F1702" t="str">
            <v>69555 Straight saw blades for working metal</v>
          </cell>
        </row>
        <row r="1703">
          <cell r="C1703" t="str">
            <v>598.99</v>
          </cell>
          <cell r="E1703" t="str">
            <v>575.41</v>
          </cell>
          <cell r="F1703" t="str">
            <v>69559 Saw blades, n.e.s.</v>
          </cell>
        </row>
        <row r="1704">
          <cell r="C1704" t="str">
            <v>598.99</v>
          </cell>
          <cell r="E1704" t="str">
            <v>575.42</v>
          </cell>
          <cell r="F1704" t="str">
            <v>69561 Knives and cutting blades for machines or mechanical appliances</v>
          </cell>
        </row>
        <row r="1705">
          <cell r="C1705" t="str">
            <v>571.11</v>
          </cell>
          <cell r="E1705" t="str">
            <v>575.43</v>
          </cell>
          <cell r="F1705" t="str">
            <v>67538 Stainless steel flat-rolled products, hot-rolled, under 600 mm wide and under 4.75 mm thick</v>
          </cell>
        </row>
        <row r="1706">
          <cell r="C1706" t="str">
            <v>571.12</v>
          </cell>
          <cell r="E1706" t="str">
            <v>575.44</v>
          </cell>
          <cell r="F1706" t="str">
            <v>67541 Alloy steel n.e.s. flat-rolled products, hot-rolled, not under 600 mm wide, in coils</v>
          </cell>
        </row>
        <row r="1707">
          <cell r="C1707" t="str">
            <v>571.2</v>
          </cell>
          <cell r="E1707" t="str">
            <v>575.45</v>
          </cell>
          <cell r="F1707" t="str">
            <v>67542 Alloy steel n.e.s. flat-rolled products, hot-rolled, not under 600 mm wide, not in coils</v>
          </cell>
        </row>
        <row r="1708">
          <cell r="C1708" t="str">
            <v>571.9</v>
          </cell>
          <cell r="E1708" t="str">
            <v>575.93</v>
          </cell>
          <cell r="F1708" t="str">
            <v>67543 Alloy steel n.e.s. flat-rolled products, hot-rolled, under 600 mm wide</v>
          </cell>
        </row>
        <row r="1709">
          <cell r="C1709" t="str">
            <v>575.11</v>
          </cell>
          <cell r="E1709" t="str">
            <v>575.96</v>
          </cell>
          <cell r="F1709" t="str">
            <v>67624 Iron and nonalloy steel bars and rods, n.e.s., hot-rolled etc., not under .6% (wt.) carbon</v>
          </cell>
        </row>
        <row r="1710">
          <cell r="C1710" t="str">
            <v>575.12</v>
          </cell>
          <cell r="E1710" t="str">
            <v>575.96</v>
          </cell>
          <cell r="F1710" t="str">
            <v>67625 Stainless steel bars and rods, n.e.s., hot-rolled, hot-drawn or hot-extruded</v>
          </cell>
        </row>
        <row r="1711">
          <cell r="C1711" t="str">
            <v>575.13</v>
          </cell>
          <cell r="E1711" t="str">
            <v>575.51</v>
          </cell>
          <cell r="F1711" t="str">
            <v>67629 Alloy steel n.e.s. bars and rods, n.e.s., hot-rolled, hot-drawn or hot-extruded (except high speed steel or silico-manganese steel)</v>
          </cell>
        </row>
        <row r="1712">
          <cell r="C1712" t="str">
            <v>575.19</v>
          </cell>
          <cell r="E1712" t="str">
            <v>575.52</v>
          </cell>
          <cell r="F1712" t="str">
            <v xml:space="preserve">67631 </v>
          </cell>
        </row>
        <row r="1713">
          <cell r="C1713" t="str">
            <v>572.11</v>
          </cell>
          <cell r="E1713" t="str">
            <v>575.53</v>
          </cell>
          <cell r="F1713" t="str">
            <v>67551 Stainless steel flat-rolled products, cold-rolled, not under 600 mm wide and not under 4.75 mm thick</v>
          </cell>
        </row>
        <row r="1714">
          <cell r="C1714" t="str">
            <v>572.19</v>
          </cell>
          <cell r="E1714" t="str">
            <v>575.54</v>
          </cell>
          <cell r="F1714" t="str">
            <v>67552 Stainless steel flat-rolled products, cold-rolled, not under 600 mm wide, not under 3 mm but under 4.75 mm thick</v>
          </cell>
        </row>
        <row r="1715">
          <cell r="C1715" t="str">
            <v>572.91</v>
          </cell>
          <cell r="E1715" t="str">
            <v>575.54</v>
          </cell>
          <cell r="F1715" t="str">
            <v>67553 Stainless steel flat-rolled products, cold-rolled, not under 600 mm wide, over 1 mm but under 3 mm thick</v>
          </cell>
        </row>
        <row r="1716">
          <cell r="C1716" t="str">
            <v>572.92</v>
          </cell>
          <cell r="E1716" t="str">
            <v>575.59</v>
          </cell>
          <cell r="F1716" t="str">
            <v>67554 Stainless steel flat-rolled products, cold-rolled, not under 600 mm, not under .5 mm but not over 1 mm thick</v>
          </cell>
        </row>
        <row r="1717">
          <cell r="C1717" t="str">
            <v>572.99</v>
          </cell>
          <cell r="E1717" t="str">
            <v>575.94</v>
          </cell>
          <cell r="F1717" t="str">
            <v>67555 Stainless steel flat-rolled products, cold-rolled, not under 600 mm wide but under .5 mm thick</v>
          </cell>
        </row>
        <row r="1718">
          <cell r="C1718" t="str">
            <v>573.11</v>
          </cell>
          <cell r="E1718" t="str">
            <v>575.95</v>
          </cell>
          <cell r="F1718" t="str">
            <v>67556 Stainless steel flat-rolled products, cold-rolled, under 600 mm wide</v>
          </cell>
        </row>
        <row r="1719">
          <cell r="C1719" t="str">
            <v>573.12</v>
          </cell>
          <cell r="E1719" t="str">
            <v>575.97</v>
          </cell>
          <cell r="F1719" t="str">
            <v>67561 Alloy steel n.e.s. flat-rolled products, cold-rolled, not under 600mm wide</v>
          </cell>
        </row>
        <row r="1720">
          <cell r="C1720" t="str">
            <v>573.13</v>
          </cell>
          <cell r="E1720" t="str">
            <v>579.1</v>
          </cell>
          <cell r="F1720" t="str">
            <v>67562 Alloy steel n.e.s. flat-rolled products, cold-rolled, under 600 mm wide</v>
          </cell>
        </row>
        <row r="1721">
          <cell r="C1721" t="str">
            <v>573.91</v>
          </cell>
          <cell r="E1721" t="str">
            <v>579.2</v>
          </cell>
          <cell r="F1721" t="str">
            <v>67571 Stainless steel flat-rolled products, n.e.s., not under 600 mm wide</v>
          </cell>
        </row>
        <row r="1722">
          <cell r="C1722" t="str">
            <v>573.92</v>
          </cell>
          <cell r="E1722" t="str">
            <v>579.3</v>
          </cell>
          <cell r="F1722" t="str">
            <v>67572 Stainless steel flat-rolled products, n.e.s., under 600 mm wide</v>
          </cell>
        </row>
        <row r="1723">
          <cell r="C1723" t="str">
            <v>573.93</v>
          </cell>
          <cell r="E1723" t="str">
            <v>579.9</v>
          </cell>
          <cell r="F1723" t="str">
            <v>67573 Alloy steel n.e.s. flat-rolled products, n.e.s., not under 600 mm wide</v>
          </cell>
        </row>
        <row r="1724">
          <cell r="C1724" t="str">
            <v>573.94</v>
          </cell>
          <cell r="E1724" t="str">
            <v>583.1</v>
          </cell>
          <cell r="F1724" t="str">
            <v>67574 Alloy steel n.e.s. flat-rolled products, n.e.s., under 600 mm wide</v>
          </cell>
        </row>
        <row r="1725">
          <cell r="C1725" t="str">
            <v>573.94</v>
          </cell>
          <cell r="E1725" t="str">
            <v>583.2</v>
          </cell>
          <cell r="F1725" t="str">
            <v>67611 Iron and nonalloy steel bars and rods, hot-rolled, deformed (ribs, grooves etc.) during rolling</v>
          </cell>
        </row>
        <row r="1726">
          <cell r="C1726" t="str">
            <v>573.99</v>
          </cell>
          <cell r="E1726" t="str">
            <v>583.9</v>
          </cell>
          <cell r="F1726" t="str">
            <v>67612 Free cutting steel bars and rods, hot-rolled, irregular coils</v>
          </cell>
        </row>
        <row r="1727">
          <cell r="C1727" t="str">
            <v>575.91</v>
          </cell>
          <cell r="E1727" t="str">
            <v>581.1</v>
          </cell>
          <cell r="F1727" t="str">
            <v>67684 Iron and nonalloy steel angles, shapes and sections, cold-formed or cold-finished</v>
          </cell>
        </row>
        <row r="1728">
          <cell r="C1728" t="str">
            <v>575.91</v>
          </cell>
          <cell r="E1728" t="str">
            <v>581.2</v>
          </cell>
          <cell r="F1728" t="str">
            <v>67685 Iron and nonalloy steel angles, shapes and sections, n.e.s.</v>
          </cell>
        </row>
        <row r="1729">
          <cell r="C1729" t="str">
            <v>575.91</v>
          </cell>
          <cell r="E1729" t="str">
            <v>581.2</v>
          </cell>
          <cell r="F1729" t="str">
            <v>67686 Iron and steel sheet piling, welded angles, shapes and sections</v>
          </cell>
        </row>
        <row r="1730">
          <cell r="C1730" t="str">
            <v>575.91</v>
          </cell>
          <cell r="E1730" t="str">
            <v>581.2</v>
          </cell>
          <cell r="F1730" t="str">
            <v>67687 Stainless steel angles, shapes and sections</v>
          </cell>
        </row>
        <row r="1731">
          <cell r="C1731" t="str">
            <v>575.92</v>
          </cell>
          <cell r="E1731" t="str">
            <v>581.2</v>
          </cell>
          <cell r="F1731" t="str">
            <v>67688 Alloy steel n.e.s. angles, shapes and sections</v>
          </cell>
        </row>
        <row r="1732">
          <cell r="C1732" t="str">
            <v>575.92</v>
          </cell>
          <cell r="E1732" t="str">
            <v>581.3</v>
          </cell>
          <cell r="F1732" t="str">
            <v>67701 Iron and steel rails, except check-rails and rack rails</v>
          </cell>
        </row>
        <row r="1733">
          <cell r="C1733" t="str">
            <v>575.92</v>
          </cell>
          <cell r="E1733" t="str">
            <v>581.4</v>
          </cell>
          <cell r="F1733" t="str">
            <v>67709 Iron and steel railway and tramway track construction material, n.e.s., including check-rails, rack rails, switch blades, crossing frogs, chairs, etc.</v>
          </cell>
        </row>
        <row r="1734">
          <cell r="C1734" t="str">
            <v>575.21</v>
          </cell>
          <cell r="E1734" t="str">
            <v>581.5</v>
          </cell>
          <cell r="F1734" t="str">
            <v>67632 Iron and nonalloy steel bars and rods, n.e.s., cold-formed etc., under .6% (wt.) carbon</v>
          </cell>
        </row>
        <row r="1735">
          <cell r="C1735" t="str">
            <v>575.29</v>
          </cell>
          <cell r="E1735" t="str">
            <v>581.6</v>
          </cell>
          <cell r="F1735" t="str">
            <v>67633 Iron and nonalloy steel bars and rods, n.e.s., cold-formed etc., not under .6% (wt.) carbon</v>
          </cell>
        </row>
        <row r="1736">
          <cell r="C1736" t="str">
            <v>574.11</v>
          </cell>
          <cell r="E1736" t="str">
            <v>581.7</v>
          </cell>
          <cell r="F1736" t="str">
            <v>67613 Iron and nonalloy steel bars and rods, hot-rolled, under .6% (wt.) carbon, irregular coils</v>
          </cell>
        </row>
        <row r="1737">
          <cell r="C1737" t="str">
            <v>574.19</v>
          </cell>
          <cell r="E1737" t="str">
            <v>893.31</v>
          </cell>
          <cell r="F1737" t="str">
            <v>67614 Iron and nonalloy steel bars and rods, hot-rolled, not under .6% (wt.) carbon, irregular coils</v>
          </cell>
        </row>
        <row r="1738">
          <cell r="C1738" t="str">
            <v>574.2</v>
          </cell>
          <cell r="E1738" t="str">
            <v>893.31</v>
          </cell>
          <cell r="F1738" t="str">
            <v>67615 Stainless steel bars and rods, hot-rolled, irregular coils</v>
          </cell>
        </row>
        <row r="1739">
          <cell r="C1739" t="str">
            <v>574.31</v>
          </cell>
          <cell r="E1739" t="str">
            <v>582.11</v>
          </cell>
          <cell r="F1739" t="str">
            <v xml:space="preserve">67617 </v>
          </cell>
        </row>
        <row r="1740">
          <cell r="C1740" t="str">
            <v>574.32</v>
          </cell>
          <cell r="E1740" t="str">
            <v>582.19</v>
          </cell>
          <cell r="F1740" t="str">
            <v>67619 Alloy steel n.e.s. bars and rods, hot-rolled, irregular coils (including sicico-manganese steel)</v>
          </cell>
        </row>
        <row r="1741">
          <cell r="C1741" t="str">
            <v>574.33</v>
          </cell>
          <cell r="E1741" t="str">
            <v>582.21</v>
          </cell>
          <cell r="F1741" t="str">
            <v xml:space="preserve">67621 </v>
          </cell>
        </row>
        <row r="1742">
          <cell r="C1742" t="str">
            <v>574.34</v>
          </cell>
          <cell r="E1742" t="str">
            <v>582.22</v>
          </cell>
          <cell r="F1742" t="str">
            <v xml:space="preserve">67622 </v>
          </cell>
        </row>
        <row r="1743">
          <cell r="C1743" t="str">
            <v>574.39</v>
          </cell>
          <cell r="E1743" t="str">
            <v>582.23</v>
          </cell>
          <cell r="F1743" t="str">
            <v>67623 Iron and nonalloy steel bars and rods, n.e.s., hot-rolled etc., under .6% (wt.) carbon</v>
          </cell>
        </row>
        <row r="1744">
          <cell r="C1744" t="str">
            <v>575.31</v>
          </cell>
          <cell r="E1744" t="str">
            <v>582.24</v>
          </cell>
          <cell r="F1744" t="str">
            <v>67634 Stainless steel bars and rods, n.e.s., cold-formed or cold-finished</v>
          </cell>
        </row>
        <row r="1745">
          <cell r="C1745" t="str">
            <v>575.39</v>
          </cell>
          <cell r="E1745" t="str">
            <v>582.24</v>
          </cell>
          <cell r="F1745" t="str">
            <v>67639 Alloy steel n.e.s. bars and rods, n.e.s., cold-formed or cold-finished (except high speed steel or silico-manganese steel)</v>
          </cell>
        </row>
        <row r="1746">
          <cell r="C1746" t="str">
            <v>575.41</v>
          </cell>
          <cell r="E1746" t="str">
            <v>582.25</v>
          </cell>
          <cell r="F1746" t="str">
            <v xml:space="preserve">67641 </v>
          </cell>
        </row>
        <row r="1747">
          <cell r="C1747" t="str">
            <v>575.42</v>
          </cell>
          <cell r="E1747" t="str">
            <v>582.25</v>
          </cell>
          <cell r="F1747" t="str">
            <v xml:space="preserve">67642 </v>
          </cell>
        </row>
        <row r="1748">
          <cell r="C1748" t="str">
            <v>575.43</v>
          </cell>
          <cell r="E1748" t="str">
            <v>582.26</v>
          </cell>
          <cell r="F1748" t="str">
            <v xml:space="preserve">67643 </v>
          </cell>
        </row>
        <row r="1749">
          <cell r="C1749" t="str">
            <v>575.44</v>
          </cell>
          <cell r="E1749" t="str">
            <v>582.26</v>
          </cell>
          <cell r="F1749" t="str">
            <v xml:space="preserve">67644 </v>
          </cell>
        </row>
        <row r="1750">
          <cell r="C1750" t="str">
            <v>575.45</v>
          </cell>
          <cell r="E1750" t="str">
            <v>582.26</v>
          </cell>
          <cell r="F1750" t="str">
            <v xml:space="preserve">67645 </v>
          </cell>
        </row>
        <row r="1751">
          <cell r="C1751" t="str">
            <v>575.93</v>
          </cell>
          <cell r="E1751" t="str">
            <v>582.26</v>
          </cell>
          <cell r="F1751" t="str">
            <v>67811 Iron and nonalloy steel wire, under .25% (wt.) carbon</v>
          </cell>
        </row>
        <row r="1752">
          <cell r="C1752" t="str">
            <v>575.96</v>
          </cell>
          <cell r="E1752" t="str">
            <v>582.28</v>
          </cell>
          <cell r="F1752" t="str">
            <v>67821 Stainless steel wire</v>
          </cell>
        </row>
        <row r="1753">
          <cell r="C1753" t="str">
            <v>575.96</v>
          </cell>
          <cell r="E1753" t="str">
            <v>582.28</v>
          </cell>
          <cell r="F1753" t="str">
            <v>67829 Alloy steel (except stainless) wire</v>
          </cell>
        </row>
        <row r="1754">
          <cell r="C1754" t="str">
            <v>575.51</v>
          </cell>
          <cell r="E1754" t="str">
            <v>582.28</v>
          </cell>
          <cell r="F1754" t="str">
            <v>67646 Alloy steel n.e.s. bars and rods, forged (except high speed and silico-man ganese steel)</v>
          </cell>
        </row>
        <row r="1755">
          <cell r="C1755" t="str">
            <v>575.52</v>
          </cell>
          <cell r="E1755" t="str">
            <v>582.29</v>
          </cell>
          <cell r="F1755" t="str">
            <v>67647 Alloy steel n.e.s. bars and rods, n.e.s. (except high speed and silico-manganes steel) including further worked than cold-formed or cold-finished</v>
          </cell>
        </row>
        <row r="1756">
          <cell r="C1756" t="str">
            <v>575.53</v>
          </cell>
          <cell r="E1756" t="str">
            <v>582.29</v>
          </cell>
          <cell r="F1756" t="str">
            <v>67648 Hollow drill steel bars and rods (alloy and nonalloy steel)</v>
          </cell>
        </row>
        <row r="1757">
          <cell r="C1757" t="str">
            <v>575.54</v>
          </cell>
          <cell r="E1757" t="str">
            <v>582.29</v>
          </cell>
          <cell r="F1757" t="str">
            <v>67681 Iron and nonalloy steel u, i, h, l and t sections, under 80 mm high, hot-rolled, hot-drawn or extruded</v>
          </cell>
        </row>
        <row r="1758">
          <cell r="C1758" t="str">
            <v>575.54</v>
          </cell>
          <cell r="E1758" t="str">
            <v>582.29</v>
          </cell>
          <cell r="F1758" t="str">
            <v>67682 Iron and nonalloy steel u, i, h, l and t sections, not under 80 mm high, hot-rolled, hot-drawn or extruded</v>
          </cell>
        </row>
        <row r="1759">
          <cell r="C1759" t="str">
            <v>575.59</v>
          </cell>
          <cell r="E1759" t="str">
            <v>582.29</v>
          </cell>
          <cell r="F1759" t="str">
            <v>67683 Iron and nonalloy steel angles, shapes and sections, n.e.s., hot-rolled, hot-drawn or extruded</v>
          </cell>
        </row>
        <row r="1760">
          <cell r="C1760" t="str">
            <v>575.94</v>
          </cell>
          <cell r="E1760" t="str">
            <v>582.91</v>
          </cell>
          <cell r="F1760" t="str">
            <v>67812 Iron and nonalloy steel wire, not under .25% (wt.) but under .6% (wt.) carbon</v>
          </cell>
        </row>
        <row r="1761">
          <cell r="C1761" t="str">
            <v>575.95</v>
          </cell>
          <cell r="E1761" t="str">
            <v>582.91</v>
          </cell>
          <cell r="F1761" t="str">
            <v>67813 Iron and nonalloy steel wire, not under .6% (wt.) carbon</v>
          </cell>
        </row>
        <row r="1762">
          <cell r="C1762" t="str">
            <v>575.97</v>
          </cell>
          <cell r="E1762" t="str">
            <v>582.91</v>
          </cell>
          <cell r="F1762" t="str">
            <v>67911 Cast iron seamless tubes, pipes and hollow profiles</v>
          </cell>
        </row>
        <row r="1763">
          <cell r="C1763" t="str">
            <v>579.1</v>
          </cell>
          <cell r="E1763" t="str">
            <v>582.91</v>
          </cell>
          <cell r="F1763" t="str">
            <v>67912 Iron (except cast) and steel seamless line pipe used for oil and gas pipelines</v>
          </cell>
        </row>
        <row r="1764">
          <cell r="C1764" t="str">
            <v>579.2</v>
          </cell>
          <cell r="E1764" t="str">
            <v>582.91</v>
          </cell>
          <cell r="F1764" t="str">
            <v>67913 Casing, tubing and drill pipe, of a kind used in drilling for oil or gas, of iron (other than cast iron)</v>
          </cell>
        </row>
        <row r="1765">
          <cell r="C1765" t="str">
            <v>579.3</v>
          </cell>
          <cell r="E1765" t="str">
            <v>582.99</v>
          </cell>
          <cell r="F1765" t="str">
            <v>67914 Iron (except cast) and nonalloy steel seamless tubes, pipes and hollow profiles, n.e.s. of circular cross-section</v>
          </cell>
        </row>
        <row r="1766">
          <cell r="C1766" t="str">
            <v>579.9</v>
          </cell>
          <cell r="E1766" t="str">
            <v>893.21</v>
          </cell>
          <cell r="F1766" t="str">
            <v>67915 Stainless steel seamless tubes, pipes and hollow profiles, n.e.s. of circular cross-section</v>
          </cell>
        </row>
        <row r="1767">
          <cell r="C1767" t="str">
            <v>583.1</v>
          </cell>
          <cell r="E1767" t="str">
            <v>893.21</v>
          </cell>
          <cell r="F1767" t="str">
            <v>68272 Copper tube and pipe fittings (e.g. couplings, elbows and sleeves)</v>
          </cell>
        </row>
        <row r="1768">
          <cell r="C1768" t="str">
            <v>583.2</v>
          </cell>
          <cell r="E1768" t="str">
            <v>893.21</v>
          </cell>
          <cell r="F1768" t="str">
            <v>68311 Nickel, unwrought (not alloyed)</v>
          </cell>
        </row>
        <row r="1769">
          <cell r="C1769" t="str">
            <v>583.9</v>
          </cell>
          <cell r="E1769" t="str">
            <v>893.19</v>
          </cell>
          <cell r="F1769" t="str">
            <v>68312 Nickle alloys, unwrought</v>
          </cell>
        </row>
        <row r="1770">
          <cell r="C1770" t="str">
            <v>581.1</v>
          </cell>
          <cell r="E1770" t="str">
            <v>893.11</v>
          </cell>
          <cell r="F1770" t="str">
            <v>67916 Alloy steel (except stainless) seamless tubes, pipes and hollow profiles, n.e.s. of circular cross-section</v>
          </cell>
        </row>
        <row r="1771">
          <cell r="C1771" t="str">
            <v>581.2</v>
          </cell>
          <cell r="E1771" t="str">
            <v>893.11</v>
          </cell>
          <cell r="F1771" t="str">
            <v>67917 Iron and steel seamless tubes, pipes and hollow profiles, n.e.s.</v>
          </cell>
        </row>
        <row r="1772">
          <cell r="C1772" t="str">
            <v>581.2</v>
          </cell>
          <cell r="E1772" t="str">
            <v>893.19</v>
          </cell>
          <cell r="F1772" t="str">
            <v>67931 Iron and steel line pipe, other than seamless, internal and external circular cross-sections, external diameter over 406.4 mm, for oil etc. pipelines</v>
          </cell>
        </row>
        <row r="1773">
          <cell r="C1773" t="str">
            <v>581.2</v>
          </cell>
          <cell r="E1773" t="str">
            <v>893.19</v>
          </cell>
          <cell r="F1773" t="str">
            <v>67932 Iron and steel casing of a kind used in drilling for oil or gas</v>
          </cell>
        </row>
        <row r="1774">
          <cell r="C1774" t="str">
            <v>581.2</v>
          </cell>
          <cell r="E1774" t="str">
            <v>893.19</v>
          </cell>
          <cell r="F1774" t="str">
            <v>67933 Iron and steel welded tubes and pipes, n.e.s., internal and external circular cross-sections, external diameter over 406.4 mm</v>
          </cell>
        </row>
        <row r="1775">
          <cell r="C1775" t="str">
            <v>581.3</v>
          </cell>
          <cell r="E1775" t="str">
            <v>893.19</v>
          </cell>
          <cell r="F1775" t="str">
            <v>67939 Iron and steel tubes and pipes, other than seamless, n.e.s., internal and external circular cross-sections, external diameter over 406.4 mm</v>
          </cell>
        </row>
        <row r="1776">
          <cell r="C1776" t="str">
            <v>581.4</v>
          </cell>
          <cell r="E1776" t="str">
            <v>893.32</v>
          </cell>
          <cell r="F1776" t="str">
            <v>67941 Iron and steel line pipe used for oil or gas pipelines, n.e.s.</v>
          </cell>
        </row>
        <row r="1777">
          <cell r="C1777" t="str">
            <v>581.5</v>
          </cell>
          <cell r="E1777" t="str">
            <v>893.32</v>
          </cell>
          <cell r="F1777" t="str">
            <v>67942 Iron and steel casing and tubing, used in drilling for oil or gas</v>
          </cell>
        </row>
        <row r="1778">
          <cell r="C1778" t="str">
            <v>581.6</v>
          </cell>
          <cell r="E1778" t="str">
            <v>893.29</v>
          </cell>
          <cell r="F1778" t="str">
            <v>67943 Iron and steel welded tubing and pipe, of circular cross-section, n.e.s.</v>
          </cell>
        </row>
        <row r="1779">
          <cell r="C1779" t="str">
            <v>581.7</v>
          </cell>
          <cell r="E1779" t="str">
            <v>893.29</v>
          </cell>
          <cell r="F1779" t="str">
            <v>67944 Iron and steel welded tubing and pipe, of noncircular cross-section, n.e.s.</v>
          </cell>
        </row>
        <row r="1780">
          <cell r="C1780" t="str">
            <v>893.31</v>
          </cell>
          <cell r="E1780" t="str">
            <v>893.29</v>
          </cell>
        </row>
        <row r="1781">
          <cell r="C1781" t="str">
            <v>893.31</v>
          </cell>
          <cell r="E1781" t="str">
            <v>893.29</v>
          </cell>
        </row>
        <row r="1782">
          <cell r="C1782" t="str">
            <v>582.11</v>
          </cell>
          <cell r="E1782" t="str">
            <v>893.94</v>
          </cell>
          <cell r="F1782" t="str">
            <v>67949 Iron and steel tubes, pipes and hollow profiles, n.e.s.</v>
          </cell>
        </row>
        <row r="1783">
          <cell r="C1783" t="str">
            <v>582.19</v>
          </cell>
          <cell r="E1783" t="str">
            <v>848.21</v>
          </cell>
          <cell r="F1783" t="str">
            <v>67951 Cast iron nonmalleable cast fittings</v>
          </cell>
        </row>
        <row r="1784">
          <cell r="C1784" t="str">
            <v>582.21</v>
          </cell>
          <cell r="E1784" t="str">
            <v>893.95</v>
          </cell>
          <cell r="F1784" t="str">
            <v>67952 Iron and steel cast fittings, except of nonmalleable cast iron</v>
          </cell>
        </row>
        <row r="1785">
          <cell r="C1785" t="str">
            <v>582.22</v>
          </cell>
          <cell r="E1785" t="str">
            <v>893.99</v>
          </cell>
          <cell r="F1785" t="str">
            <v>67953 Stainless steel flanges</v>
          </cell>
        </row>
        <row r="1786">
          <cell r="C1786" t="str">
            <v>582.23</v>
          </cell>
          <cell r="E1786" t="str">
            <v>893.99</v>
          </cell>
          <cell r="F1786" t="str">
            <v>67954 Stainless steel threaded elbows, bends and sleeves</v>
          </cell>
        </row>
        <row r="1787">
          <cell r="C1787" t="str">
            <v>582.24</v>
          </cell>
          <cell r="E1787" t="str">
            <v>231.1</v>
          </cell>
          <cell r="F1787" t="str">
            <v>67955 Stainless steel butt welded fittings</v>
          </cell>
        </row>
        <row r="1788">
          <cell r="C1788" t="str">
            <v>582.24</v>
          </cell>
          <cell r="E1788" t="str">
            <v>231.21</v>
          </cell>
          <cell r="F1788" t="str">
            <v>67956 Stainless steel tube and pipe fittings, n.e.s.</v>
          </cell>
        </row>
        <row r="1789">
          <cell r="C1789" t="str">
            <v>582.25</v>
          </cell>
          <cell r="E1789" t="str">
            <v>231.25</v>
          </cell>
          <cell r="F1789" t="str">
            <v>67959 Iron and steel tube and pipe fittings, n.e.s.</v>
          </cell>
        </row>
        <row r="1790">
          <cell r="C1790" t="str">
            <v>582.25</v>
          </cell>
          <cell r="E1790" t="str">
            <v>231.29</v>
          </cell>
          <cell r="F1790" t="str">
            <v>68112 Silver clad base metals, not further worked than semimanufactured</v>
          </cell>
        </row>
        <row r="1791">
          <cell r="C1791" t="str">
            <v>582.26</v>
          </cell>
          <cell r="E1791" t="str">
            <v>231.3</v>
          </cell>
          <cell r="F1791" t="str">
            <v>68113 Silver (including gold and platinum plated silver), unwrought</v>
          </cell>
        </row>
        <row r="1792">
          <cell r="C1792" t="str">
            <v>582.26</v>
          </cell>
          <cell r="E1792" t="str">
            <v>232.11</v>
          </cell>
          <cell r="F1792" t="str">
            <v>68114 Silver (including gold and platinum plated silver), in semimanufactured or powdered form</v>
          </cell>
        </row>
        <row r="1793">
          <cell r="C1793" t="str">
            <v>582.26</v>
          </cell>
          <cell r="E1793" t="str">
            <v>232.11</v>
          </cell>
          <cell r="F1793" t="str">
            <v>68122 Platinum (including other platinum group metals) plated base metal, silver or gold, not further worked than semimanufactured</v>
          </cell>
        </row>
        <row r="1794">
          <cell r="C1794" t="str">
            <v>582.26</v>
          </cell>
          <cell r="E1794" t="str">
            <v>232.12</v>
          </cell>
          <cell r="F1794" t="str">
            <v>68123 Platinum and platinum alloys, unwrought or in powder form</v>
          </cell>
        </row>
        <row r="1795">
          <cell r="C1795" t="str">
            <v>582.28</v>
          </cell>
          <cell r="E1795" t="str">
            <v>232.13</v>
          </cell>
          <cell r="F1795" t="str">
            <v>68125 Platinum and other platinum group metals and alloys thereof, in semimanufactured forms, n.e.s.</v>
          </cell>
        </row>
        <row r="1796">
          <cell r="C1796" t="str">
            <v>582.27</v>
          </cell>
          <cell r="E1796" t="str">
            <v>232.13</v>
          </cell>
          <cell r="F1796" t="str">
            <v>68124 Platinum group (except platinum) metals and alloys, unwrought or in powder form</v>
          </cell>
        </row>
        <row r="1797">
          <cell r="C1797" t="str">
            <v>582.28</v>
          </cell>
          <cell r="E1797" t="str">
            <v>232.14</v>
          </cell>
          <cell r="F1797" t="str">
            <v>68211 Unrefined copper (including blister copper but excluding cement copper); copper anodes for electrolytic refining</v>
          </cell>
        </row>
        <row r="1798">
          <cell r="C1798" t="str">
            <v>582.28</v>
          </cell>
          <cell r="E1798" t="str">
            <v>232.14</v>
          </cell>
          <cell r="F1798" t="str">
            <v>68212 Refined copper</v>
          </cell>
        </row>
        <row r="1799">
          <cell r="C1799" t="str">
            <v>582.29</v>
          </cell>
          <cell r="E1799" t="str">
            <v>232.15</v>
          </cell>
          <cell r="F1799" t="str">
            <v>68213 Master copper alloys</v>
          </cell>
        </row>
        <row r="1800">
          <cell r="C1800" t="str">
            <v>582.29</v>
          </cell>
          <cell r="E1800" t="str">
            <v>232.15</v>
          </cell>
          <cell r="F1800" t="str">
            <v>68214 Copper alloys other than master alloys</v>
          </cell>
        </row>
        <row r="1801">
          <cell r="C1801" t="str">
            <v>582.29</v>
          </cell>
          <cell r="E1801" t="str">
            <v>232.16</v>
          </cell>
          <cell r="F1801" t="str">
            <v>68231 Refined copper bars, rods and profiles</v>
          </cell>
        </row>
        <row r="1802">
          <cell r="C1802" t="str">
            <v>582.29</v>
          </cell>
          <cell r="E1802" t="str">
            <v>232.17</v>
          </cell>
          <cell r="F1802" t="str">
            <v>68232 Copper alloy bars, rods and profiles</v>
          </cell>
        </row>
        <row r="1803">
          <cell r="C1803" t="str">
            <v>582.29</v>
          </cell>
          <cell r="E1803" t="str">
            <v>232.18</v>
          </cell>
          <cell r="F1803" t="str">
            <v>68241 Refined copper wire</v>
          </cell>
        </row>
        <row r="1804">
          <cell r="C1804" t="str">
            <v>582.91</v>
          </cell>
          <cell r="E1804" t="str">
            <v>232.19</v>
          </cell>
          <cell r="F1804" t="str">
            <v>68242 Copper alloy wire</v>
          </cell>
        </row>
        <row r="1805">
          <cell r="C1805" t="str">
            <v>582.91</v>
          </cell>
          <cell r="E1805" t="str">
            <v>232.19</v>
          </cell>
          <cell r="F1805" t="str">
            <v>68251 Refined copper plates, sheets and strip, over .15 mm thick</v>
          </cell>
        </row>
        <row r="1806">
          <cell r="C1806" t="str">
            <v>582.91</v>
          </cell>
          <cell r="E1806" t="str">
            <v>232.21</v>
          </cell>
          <cell r="F1806" t="str">
            <v>68252 Copper alloy plates, sheets and strip, over .15 mm thick</v>
          </cell>
        </row>
        <row r="1807">
          <cell r="C1807" t="str">
            <v>582.91</v>
          </cell>
          <cell r="E1807" t="str">
            <v>232.22</v>
          </cell>
          <cell r="F1807" t="str">
            <v>68261 Copper foil (whether or not printed or backed with material) not over .15 mm thick (excluding any backing)</v>
          </cell>
        </row>
        <row r="1808">
          <cell r="C1808" t="str">
            <v>582.91</v>
          </cell>
          <cell r="E1808" t="str">
            <v>621.11</v>
          </cell>
          <cell r="F1808" t="str">
            <v>68262 Copper powders and flakes</v>
          </cell>
        </row>
        <row r="1809">
          <cell r="C1809" t="str">
            <v>582.99</v>
          </cell>
          <cell r="E1809" t="str">
            <v>621.12</v>
          </cell>
          <cell r="F1809" t="str">
            <v>68271 Copper tubes and pipes</v>
          </cell>
        </row>
        <row r="1810">
          <cell r="C1810" t="str">
            <v>893.21</v>
          </cell>
          <cell r="E1810" t="str">
            <v>621.19</v>
          </cell>
        </row>
        <row r="1811">
          <cell r="C1811" t="str">
            <v>893.21</v>
          </cell>
          <cell r="E1811" t="str">
            <v>621.19</v>
          </cell>
        </row>
        <row r="1812">
          <cell r="C1812" t="str">
            <v>893.21</v>
          </cell>
          <cell r="E1812" t="str">
            <v>621.21</v>
          </cell>
        </row>
        <row r="1813">
          <cell r="C1813" t="str">
            <v>893.19</v>
          </cell>
          <cell r="E1813" t="str">
            <v>621.29</v>
          </cell>
        </row>
        <row r="1814">
          <cell r="C1814" t="str">
            <v>893.11</v>
          </cell>
          <cell r="E1814" t="str">
            <v>621.31</v>
          </cell>
        </row>
        <row r="1815">
          <cell r="C1815" t="str">
            <v>893.11</v>
          </cell>
          <cell r="E1815" t="str">
            <v>621.32</v>
          </cell>
        </row>
        <row r="1816">
          <cell r="C1816" t="str">
            <v>893.19</v>
          </cell>
          <cell r="E1816" t="str">
            <v>621.32</v>
          </cell>
        </row>
        <row r="1817">
          <cell r="C1817" t="str">
            <v>893.19</v>
          </cell>
          <cell r="E1817" t="str">
            <v>621.33</v>
          </cell>
        </row>
        <row r="1818">
          <cell r="C1818" t="str">
            <v>893.19</v>
          </cell>
          <cell r="E1818" t="str">
            <v>621.33</v>
          </cell>
        </row>
        <row r="1819">
          <cell r="C1819" t="str">
            <v>893.19</v>
          </cell>
          <cell r="E1819" t="str">
            <v>621.41</v>
          </cell>
        </row>
        <row r="1820">
          <cell r="C1820" t="str">
            <v>893.32</v>
          </cell>
          <cell r="E1820" t="str">
            <v>621.45</v>
          </cell>
        </row>
        <row r="1821">
          <cell r="C1821" t="str">
            <v>893.32</v>
          </cell>
          <cell r="E1821" t="str">
            <v>621.42</v>
          </cell>
        </row>
        <row r="1822">
          <cell r="C1822" t="str">
            <v>893.29</v>
          </cell>
          <cell r="E1822" t="str">
            <v>621.45</v>
          </cell>
        </row>
        <row r="1823">
          <cell r="C1823" t="str">
            <v>893.29</v>
          </cell>
          <cell r="E1823" t="str">
            <v>621.43</v>
          </cell>
        </row>
        <row r="1824">
          <cell r="C1824" t="str">
            <v>893.29</v>
          </cell>
          <cell r="E1824" t="str">
            <v>621.45</v>
          </cell>
        </row>
        <row r="1825">
          <cell r="C1825" t="str">
            <v>893.29</v>
          </cell>
          <cell r="E1825" t="str">
            <v>621.44</v>
          </cell>
        </row>
        <row r="1826">
          <cell r="C1826" t="str">
            <v>893.94</v>
          </cell>
          <cell r="E1826" t="str">
            <v>621.45</v>
          </cell>
        </row>
        <row r="1827">
          <cell r="C1827" t="str">
            <v>848.21</v>
          </cell>
          <cell r="E1827" t="str">
            <v>629.22</v>
          </cell>
        </row>
        <row r="1828">
          <cell r="C1828" t="str">
            <v>893.95</v>
          </cell>
          <cell r="E1828" t="str">
            <v>629.22</v>
          </cell>
        </row>
        <row r="1829">
          <cell r="C1829" t="str">
            <v>893.99</v>
          </cell>
          <cell r="E1829" t="str">
            <v>629.22</v>
          </cell>
        </row>
        <row r="1830">
          <cell r="C1830" t="str">
            <v>893.99</v>
          </cell>
          <cell r="E1830" t="str">
            <v>629.21</v>
          </cell>
        </row>
        <row r="1831">
          <cell r="C1831" t="str">
            <v>231.1</v>
          </cell>
          <cell r="E1831" t="str">
            <v>629.21</v>
          </cell>
          <cell r="F1831" t="str">
            <v>32210 Briquettes, ovoids and similar solid fuels manufactured from coal</v>
          </cell>
        </row>
        <row r="1832">
          <cell r="C1832" t="str">
            <v>231.21</v>
          </cell>
          <cell r="E1832" t="str">
            <v>629.21</v>
          </cell>
          <cell r="F1832" t="str">
            <v>32221 Lignite (excluding jet), pulverized or not, but not agglomerated</v>
          </cell>
        </row>
        <row r="1833">
          <cell r="C1833" t="str">
            <v>231.25</v>
          </cell>
          <cell r="E1833" t="str">
            <v>629.21</v>
          </cell>
          <cell r="F1833" t="str">
            <v>32222 Lignite (excluding jet), pulverized or not, agglomerated</v>
          </cell>
        </row>
        <row r="1834">
          <cell r="C1834" t="str">
            <v>231.29</v>
          </cell>
          <cell r="E1834" t="str">
            <v>629.21</v>
          </cell>
          <cell r="F1834" t="str">
            <v>32230 Peat (including peat litter), agglomerated or not</v>
          </cell>
        </row>
        <row r="1835">
          <cell r="C1835" t="str">
            <v>231.3</v>
          </cell>
          <cell r="E1835" t="str">
            <v>629.21</v>
          </cell>
          <cell r="F1835" t="str">
            <v>32500 Coke and semicoke (including char) of coal, of lignite or of peat, agglomerated or not; retort carbon</v>
          </cell>
        </row>
        <row r="1836">
          <cell r="C1836" t="str">
            <v>232.11</v>
          </cell>
          <cell r="E1836" t="str">
            <v>629.21</v>
          </cell>
          <cell r="F1836" t="str">
            <v>33300 Petroleum oils and oils from bituminous minerals, crude</v>
          </cell>
        </row>
        <row r="1837">
          <cell r="C1837" t="str">
            <v>232.11</v>
          </cell>
          <cell r="E1837" t="str">
            <v>625.1</v>
          </cell>
          <cell r="F1837" t="str">
            <v>33400 Petroleum products,refined</v>
          </cell>
        </row>
        <row r="1838">
          <cell r="C1838" t="str">
            <v>232.12</v>
          </cell>
          <cell r="E1838" t="str">
            <v>625.2</v>
          </cell>
          <cell r="F1838" t="str">
            <v>33411 Gasoline including aviation (except jet) fuel</v>
          </cell>
        </row>
        <row r="1839">
          <cell r="C1839" t="str">
            <v>232.13</v>
          </cell>
          <cell r="E1839" t="str">
            <v>625.3</v>
          </cell>
          <cell r="F1839" t="str">
            <v>33412 Jet fuel (gasoline type)</v>
          </cell>
        </row>
        <row r="1840">
          <cell r="C1840" t="str">
            <v>232.13</v>
          </cell>
          <cell r="E1840" t="str">
            <v>625.41</v>
          </cell>
          <cell r="F1840" t="str">
            <v>33419 Light oils from petroleum or bituminous minerals (other than crude), and products therefrom containing 70% (by wt) or more of these light oils, n.e.s.</v>
          </cell>
        </row>
        <row r="1841">
          <cell r="C1841" t="str">
            <v>232.14</v>
          </cell>
          <cell r="E1841" t="str">
            <v>625.42</v>
          </cell>
          <cell r="F1841" t="str">
            <v>33421 Kerosene, including kerosene type jet fuel</v>
          </cell>
        </row>
        <row r="1842">
          <cell r="C1842" t="str">
            <v>232.14</v>
          </cell>
          <cell r="E1842" t="str">
            <v>625.51</v>
          </cell>
          <cell r="F1842" t="str">
            <v>33429 Medium oils from petroleum or bituminous minerals (other than crude), and products therefrom containing 70% (wt) or more of these medium oils, n.e.s.</v>
          </cell>
        </row>
        <row r="1843">
          <cell r="C1843" t="str">
            <v>232.15</v>
          </cell>
          <cell r="E1843" t="str">
            <v>625.51</v>
          </cell>
          <cell r="F1843" t="str">
            <v>33430 Gas oils</v>
          </cell>
        </row>
        <row r="1844">
          <cell r="C1844" t="str">
            <v>232.15</v>
          </cell>
          <cell r="E1844" t="str">
            <v>625.51</v>
          </cell>
          <cell r="F1844" t="str">
            <v>33440 Fuel oils, n.e.s.</v>
          </cell>
        </row>
        <row r="1845">
          <cell r="C1845" t="str">
            <v>232.16</v>
          </cell>
          <cell r="E1845" t="str">
            <v>625.51</v>
          </cell>
          <cell r="F1845" t="str">
            <v>33450 Lubricating oils from petroleum or bituminous minerals (other than crude), and products therefrom containing 70% (wt) or more of these oils, n.e.s.</v>
          </cell>
        </row>
        <row r="1846">
          <cell r="C1846" t="str">
            <v>232.17</v>
          </cell>
          <cell r="E1846" t="str">
            <v>625.59</v>
          </cell>
          <cell r="F1846" t="str">
            <v>33511 Petroleum jelly (petrolatum)</v>
          </cell>
        </row>
        <row r="1847">
          <cell r="C1847" t="str">
            <v>232.18</v>
          </cell>
          <cell r="E1847" t="str">
            <v>625.59</v>
          </cell>
          <cell r="F1847" t="str">
            <v>33512 Paraffin wax, microcrystalline petroleum wax, slack wax, ozokerite, lignite wax, peat wax etc., whether or not colored</v>
          </cell>
        </row>
        <row r="1848">
          <cell r="C1848" t="str">
            <v>232.19</v>
          </cell>
          <cell r="E1848" t="str">
            <v>625.59</v>
          </cell>
          <cell r="F1848" t="str">
            <v>33521 Tars distilled from coal, lignite, peat or other mineral tars, including partially distilled and reconstituted tars</v>
          </cell>
        </row>
        <row r="1849">
          <cell r="C1849" t="str">
            <v>232.19</v>
          </cell>
          <cell r="E1849" t="str">
            <v>625.59</v>
          </cell>
          <cell r="F1849" t="str">
            <v>33522 Benzene</v>
          </cell>
        </row>
        <row r="1850">
          <cell r="C1850" t="str">
            <v>232.21</v>
          </cell>
          <cell r="E1850" t="str">
            <v>625.92</v>
          </cell>
          <cell r="F1850" t="str">
            <v>33523 Toluene</v>
          </cell>
        </row>
        <row r="1851">
          <cell r="C1851" t="str">
            <v>232.22</v>
          </cell>
          <cell r="E1851" t="str">
            <v>625.92</v>
          </cell>
          <cell r="F1851" t="str">
            <v>33524 Xylene</v>
          </cell>
        </row>
        <row r="1852">
          <cell r="C1852" t="str">
            <v>621.11</v>
          </cell>
          <cell r="E1852" t="str">
            <v>625.92</v>
          </cell>
          <cell r="F1852" t="str">
            <v>69917 Mountings, fittings and similar articles for furniture, n.e.s., of base metal</v>
          </cell>
        </row>
        <row r="1853">
          <cell r="C1853" t="str">
            <v>621.12</v>
          </cell>
          <cell r="E1853" t="str">
            <v>625.92</v>
          </cell>
          <cell r="F1853" t="str">
            <v>69919 Mountings, fittings and similar articles, n.e.s., of base metal; hat racks and pegs, brackets, etc., of base metal; base metal automatic door closures</v>
          </cell>
        </row>
        <row r="1854">
          <cell r="C1854" t="str">
            <v>621.19</v>
          </cell>
          <cell r="E1854" t="str">
            <v>625.93</v>
          </cell>
          <cell r="F1854" t="str">
            <v>69921 Skid chain, of iron or steel</v>
          </cell>
        </row>
        <row r="1855">
          <cell r="C1855" t="str">
            <v>621.19</v>
          </cell>
          <cell r="E1855" t="str">
            <v>625.94</v>
          </cell>
          <cell r="F1855" t="str">
            <v>69922 Chain, n.e.s., of iron or steel</v>
          </cell>
        </row>
        <row r="1856">
          <cell r="C1856" t="str">
            <v>621.21</v>
          </cell>
          <cell r="E1856" t="str">
            <v>625.91</v>
          </cell>
          <cell r="F1856" t="str">
            <v>69931 Sewing and knitting needles, bodkins, crochet hooks, embroidery stilettos, etc. for hand use, of iron or steel</v>
          </cell>
        </row>
        <row r="1857">
          <cell r="C1857" t="str">
            <v>621.29</v>
          </cell>
          <cell r="E1857" t="str">
            <v>625.91</v>
          </cell>
          <cell r="F1857" t="str">
            <v>69932 Safety pins and other pins, of iron or steel, n.e.s</v>
          </cell>
        </row>
        <row r="1858">
          <cell r="C1858" t="str">
            <v>621.31</v>
          </cell>
          <cell r="E1858" t="str">
            <v>625.91</v>
          </cell>
          <cell r="F1858" t="str">
            <v>69933 Clasps, buckles, hooks, eyes, etc. of base metal for clothing, handbags, awnings, etc.; base metal tubular etc. rivets; base metal beads and spangles</v>
          </cell>
        </row>
        <row r="1859">
          <cell r="C1859" t="str">
            <v>621.32</v>
          </cell>
          <cell r="E1859" t="str">
            <v>629.11</v>
          </cell>
          <cell r="F1859" t="str">
            <v>69941 Springs and leaves for springs, of iron or steel</v>
          </cell>
        </row>
        <row r="1860">
          <cell r="C1860" t="str">
            <v>621.32</v>
          </cell>
          <cell r="E1860" t="str">
            <v>629.19</v>
          </cell>
          <cell r="F1860" t="str">
            <v>69942 Springs, of copper</v>
          </cell>
        </row>
        <row r="1861">
          <cell r="C1861" t="str">
            <v>621.33</v>
          </cell>
          <cell r="E1861" t="str">
            <v>848.22</v>
          </cell>
          <cell r="F1861" t="str">
            <v>69951 Flexible tubing of base metal, with or without fittings</v>
          </cell>
        </row>
        <row r="1862">
          <cell r="C1862" t="str">
            <v>621.33</v>
          </cell>
          <cell r="E1862" t="str">
            <v>848.22</v>
          </cell>
          <cell r="F1862" t="str">
            <v>69952 Bells, gongs, and the like, nonelectric, and parts thereof, of base metal</v>
          </cell>
        </row>
        <row r="1863">
          <cell r="C1863" t="str">
            <v>621.41</v>
          </cell>
          <cell r="E1863" t="str">
            <v>848.29</v>
          </cell>
          <cell r="F1863" t="str">
            <v>69953 Stoppers, caps, lids, etc., capsules for bottles, threaded bungs, bung covers, seals, etc., of base metal</v>
          </cell>
        </row>
        <row r="1864">
          <cell r="C1864" t="str">
            <v>621.45</v>
          </cell>
          <cell r="E1864" t="str">
            <v>629.92</v>
          </cell>
          <cell r="F1864" t="str">
            <v>69962 Cast articles of nonmalleable cast iron, n.e.s.</v>
          </cell>
        </row>
        <row r="1865">
          <cell r="C1865" t="str">
            <v>621.42</v>
          </cell>
          <cell r="E1865" t="str">
            <v>629.99</v>
          </cell>
          <cell r="F1865" t="str">
            <v>69954 Sign, name, address and similar plates, numbers, letters and other symbols, of base metal (excluding articles and parts for lighting fixtures, etc.)</v>
          </cell>
        </row>
        <row r="1866">
          <cell r="C1866" t="str">
            <v>621.45</v>
          </cell>
          <cell r="E1866" t="str">
            <v>629.99</v>
          </cell>
          <cell r="F1866" t="str">
            <v>69963 Cast articles of malleable cast iron or steel, n.e.s.</v>
          </cell>
        </row>
        <row r="1867">
          <cell r="C1867" t="str">
            <v>621.43</v>
          </cell>
          <cell r="E1867" t="str">
            <v>629.99</v>
          </cell>
          <cell r="F1867" t="str">
            <v>69955 Wire, rods, electrodes, etc., of base metal or of metal carbides, flux coated for soldering, etc,; agglomerated base metal powder for metal spraying</v>
          </cell>
        </row>
        <row r="1868">
          <cell r="C1868" t="str">
            <v>621.45</v>
          </cell>
          <cell r="E1868" t="str">
            <v>629.99</v>
          </cell>
          <cell r="F1868" t="str">
            <v>69965 Articles of iron or steel, forged or stamped, but not further worked, n.e.s.</v>
          </cell>
        </row>
        <row r="1869">
          <cell r="C1869" t="str">
            <v>621.44</v>
          </cell>
          <cell r="E1869" t="str">
            <v>629.99</v>
          </cell>
          <cell r="F1869" t="str">
            <v>69961 Anchors, grapnels and parts thereof, of iron or steel</v>
          </cell>
        </row>
        <row r="1870">
          <cell r="C1870" t="str">
            <v>621.45</v>
          </cell>
          <cell r="E1870" t="str">
            <v>629.99</v>
          </cell>
          <cell r="F1870" t="str">
            <v>69967 Articles of iron or steel wire, n.e.s.</v>
          </cell>
        </row>
        <row r="1871">
          <cell r="C1871" t="str">
            <v>629.29</v>
          </cell>
          <cell r="E1871" t="str">
            <v>629.91</v>
          </cell>
          <cell r="F1871" t="str">
            <v>71319 Parts, n.e.s., of spark-ignition reciprocating or rotary combustion piston engines for aircraft</v>
          </cell>
        </row>
        <row r="1872">
          <cell r="C1872" t="str">
            <v>629.29</v>
          </cell>
          <cell r="E1872" t="str">
            <v>211.21</v>
          </cell>
          <cell r="F1872" t="str">
            <v>71321 Reciprocating piston engines of a cylinder capacity not exceeding 1,000 cc</v>
          </cell>
        </row>
        <row r="1873">
          <cell r="C1873" t="str">
            <v>629.29</v>
          </cell>
          <cell r="E1873" t="str">
            <v>211.29</v>
          </cell>
          <cell r="F1873" t="str">
            <v>71322 Reciprocating piston engines of a cylinder capacity exceeding 1,000 cc</v>
          </cell>
        </row>
        <row r="1874">
          <cell r="C1874" t="str">
            <v>629.29</v>
          </cell>
          <cell r="E1874" t="str">
            <v>211.29</v>
          </cell>
          <cell r="F1874" t="str">
            <v>71323 Compression-ignition engines (diesel or semi-diesel), for road vehicles, etc.</v>
          </cell>
        </row>
        <row r="1875">
          <cell r="C1875" t="str">
            <v>629.21</v>
          </cell>
          <cell r="E1875" t="str">
            <v>211.6</v>
          </cell>
          <cell r="F1875" t="str">
            <v>71211 Steam and other vapor turbines for marine propulsion</v>
          </cell>
        </row>
        <row r="1876">
          <cell r="C1876" t="str">
            <v>629.21</v>
          </cell>
          <cell r="E1876" t="str">
            <v>211.7</v>
          </cell>
          <cell r="F1876" t="str">
            <v>71219 Steam and other vapor turbines, n.e.s.</v>
          </cell>
        </row>
        <row r="1877">
          <cell r="C1877" t="str">
            <v>629.21</v>
          </cell>
          <cell r="E1877" t="str">
            <v>211.7</v>
          </cell>
          <cell r="F1877" t="str">
            <v>71280 Parts for steam turbines and other vapor turbines</v>
          </cell>
        </row>
        <row r="1878">
          <cell r="C1878" t="str">
            <v>629.21</v>
          </cell>
          <cell r="E1878" t="str">
            <v>211.99</v>
          </cell>
          <cell r="F1878" t="str">
            <v>71311 Spark-ignition reciprocatng or rotary internal combustion piston engines for aircraft</v>
          </cell>
        </row>
        <row r="1879">
          <cell r="C1879" t="str">
            <v>629.29</v>
          </cell>
          <cell r="E1879" t="str">
            <v>211.99</v>
          </cell>
          <cell r="F1879" t="str">
            <v>71331 Outboard motors</v>
          </cell>
        </row>
        <row r="1880">
          <cell r="C1880" t="str">
            <v>629.29</v>
          </cell>
          <cell r="E1880" t="str">
            <v>211.99</v>
          </cell>
          <cell r="F1880" t="str">
            <v>71332 Spark-ignition reciprocating or rotary marine propulsion engines, n.e.s.</v>
          </cell>
        </row>
        <row r="1881">
          <cell r="C1881" t="str">
            <v>629.29</v>
          </cell>
          <cell r="E1881" t="str">
            <v>611.43</v>
          </cell>
          <cell r="F1881" t="str">
            <v>71333 Compression-ignition engines (diesel or semi-diesel), marine propulsion</v>
          </cell>
        </row>
        <row r="1882">
          <cell r="C1882" t="str">
            <v>625.1</v>
          </cell>
          <cell r="E1882" t="str">
            <v>611.43</v>
          </cell>
          <cell r="F1882" t="str">
            <v>69969 Articles of iron or steel, n.e.s.</v>
          </cell>
        </row>
        <row r="1883">
          <cell r="C1883" t="str">
            <v>625.2</v>
          </cell>
          <cell r="E1883" t="str">
            <v>611.44</v>
          </cell>
          <cell r="F1883" t="str">
            <v>69971 Chain of copper and parts thereof</v>
          </cell>
        </row>
        <row r="1884">
          <cell r="C1884" t="str">
            <v>625.3</v>
          </cell>
          <cell r="E1884" t="str">
            <v>611.44</v>
          </cell>
          <cell r="F1884" t="str">
            <v>69973 Articles of copper, n.e.s.</v>
          </cell>
        </row>
        <row r="1885">
          <cell r="C1885" t="str">
            <v>625.41</v>
          </cell>
          <cell r="E1885" t="str">
            <v>611.51</v>
          </cell>
          <cell r="F1885" t="str">
            <v>69975 Articles of nickel, n.e.s.</v>
          </cell>
        </row>
        <row r="1886">
          <cell r="C1886" t="str">
            <v>625.42</v>
          </cell>
          <cell r="E1886" t="str">
            <v>611.51</v>
          </cell>
          <cell r="F1886" t="str">
            <v>69976 Articles of lead, n.e.s.</v>
          </cell>
        </row>
        <row r="1887">
          <cell r="C1887" t="str">
            <v>625.51</v>
          </cell>
          <cell r="E1887" t="str">
            <v>611.61</v>
          </cell>
          <cell r="F1887" t="str">
            <v>69977 Articles of zinc, n.e.s.</v>
          </cell>
        </row>
        <row r="1888">
          <cell r="C1888" t="str">
            <v>625.51</v>
          </cell>
          <cell r="E1888" t="str">
            <v>611.61</v>
          </cell>
          <cell r="F1888" t="str">
            <v>69978 Articles of tin, n.e.s.</v>
          </cell>
        </row>
        <row r="1889">
          <cell r="C1889" t="str">
            <v>625.51</v>
          </cell>
          <cell r="E1889" t="str">
            <v>611.71</v>
          </cell>
          <cell r="F1889" t="str">
            <v>69979 Articles of aluminum, n.e.s.</v>
          </cell>
        </row>
        <row r="1890">
          <cell r="C1890" t="str">
            <v>625.51</v>
          </cell>
          <cell r="E1890" t="str">
            <v>611.71</v>
          </cell>
          <cell r="F1890" t="str">
            <v>69981 Cobalt, wrought, and articles of cobalt, n.e.s.</v>
          </cell>
        </row>
        <row r="1891">
          <cell r="C1891" t="str">
            <v>625.59</v>
          </cell>
          <cell r="E1891" t="str">
            <v>611.72</v>
          </cell>
          <cell r="F1891" t="str">
            <v>69983 Cadmium, wrought, and articles of cadmium, n.e.s.</v>
          </cell>
        </row>
        <row r="1892">
          <cell r="C1892" t="str">
            <v>625.59</v>
          </cell>
          <cell r="E1892" t="str">
            <v>611.79</v>
          </cell>
          <cell r="F1892" t="str">
            <v>69985 Titanium, wrought, and articles of titanium, n.e.s.</v>
          </cell>
        </row>
        <row r="1893">
          <cell r="C1893" t="str">
            <v>625.59</v>
          </cell>
          <cell r="E1893" t="str">
            <v>611.79</v>
          </cell>
          <cell r="F1893" t="str">
            <v>69987 Zirconium, wrought, and articles of zirconium, n.e.s.</v>
          </cell>
        </row>
        <row r="1894">
          <cell r="C1894" t="str">
            <v>625.59</v>
          </cell>
          <cell r="E1894" t="str">
            <v>611.45</v>
          </cell>
          <cell r="F1894" t="str">
            <v>69991 Tungsten, wrought, and articles of tungsten, n.e.s.</v>
          </cell>
        </row>
        <row r="1895">
          <cell r="C1895" t="str">
            <v>625.92</v>
          </cell>
          <cell r="E1895" t="str">
            <v>611.45</v>
          </cell>
          <cell r="F1895" t="str">
            <v>69995 Beryllium, wrought, and articles of beryllium, n.e.s.</v>
          </cell>
        </row>
        <row r="1896">
          <cell r="C1896" t="str">
            <v>625.92</v>
          </cell>
          <cell r="E1896" t="str">
            <v>611.45</v>
          </cell>
          <cell r="F1896" t="str">
            <v>69999 Base metals, wrought, n.e.s., and articles of these metals, n.e.s.</v>
          </cell>
        </row>
        <row r="1897">
          <cell r="C1897" t="str">
            <v>625.92</v>
          </cell>
          <cell r="E1897" t="str">
            <v>611.45</v>
          </cell>
          <cell r="F1897" t="str">
            <v>71111 Steam or other vapor generating boilers</v>
          </cell>
        </row>
        <row r="1898">
          <cell r="C1898" t="str">
            <v>625.92</v>
          </cell>
          <cell r="E1898" t="str">
            <v>611.45</v>
          </cell>
          <cell r="F1898" t="str">
            <v>71112 Super-heated water boilers</v>
          </cell>
        </row>
        <row r="1899">
          <cell r="C1899" t="str">
            <v>625.93</v>
          </cell>
          <cell r="E1899" t="str">
            <v>611.45</v>
          </cell>
          <cell r="F1899" t="str">
            <v>71121 Auxiliary plant for use with steam generating and central heating boilers</v>
          </cell>
        </row>
        <row r="1900">
          <cell r="C1900" t="str">
            <v>625.94</v>
          </cell>
          <cell r="E1900" t="str">
            <v>611.52</v>
          </cell>
          <cell r="F1900" t="str">
            <v>71122 Condensers for steam or other vapor power units</v>
          </cell>
        </row>
        <row r="1901">
          <cell r="C1901" t="str">
            <v>625.91</v>
          </cell>
          <cell r="E1901" t="str">
            <v>611.62</v>
          </cell>
          <cell r="F1901" t="str">
            <v>69992 Molybdenum, wrought and articles of molybdenum, n.e.s.</v>
          </cell>
        </row>
        <row r="1902">
          <cell r="C1902" t="str">
            <v>625.91</v>
          </cell>
          <cell r="E1902" t="str">
            <v>611.71</v>
          </cell>
          <cell r="F1902" t="str">
            <v>69993 Tantalum, wrought, and articles of tantalum, n.e.s.</v>
          </cell>
        </row>
        <row r="1903">
          <cell r="C1903" t="str">
            <v>625.91</v>
          </cell>
          <cell r="E1903" t="str">
            <v>611.72</v>
          </cell>
          <cell r="F1903" t="str">
            <v>69994 Magnesium, wrought, and articles of magnesium, n.e.s.</v>
          </cell>
        </row>
        <row r="1904">
          <cell r="C1904" t="str">
            <v>629.11</v>
          </cell>
          <cell r="E1904" t="str">
            <v>611.79</v>
          </cell>
          <cell r="F1904" t="str">
            <v>71191 Parts for steam generating or other vapor generating boilers</v>
          </cell>
        </row>
        <row r="1905">
          <cell r="C1905" t="str">
            <v>629.19</v>
          </cell>
          <cell r="E1905" t="str">
            <v>611.81</v>
          </cell>
          <cell r="F1905" t="str">
            <v>71192 Parts for auxiliary plants used with boilers; parts of condensers for steamor other vapor power units</v>
          </cell>
        </row>
        <row r="1906">
          <cell r="C1906" t="str">
            <v>848.22</v>
          </cell>
          <cell r="E1906" t="str">
            <v>611.83</v>
          </cell>
        </row>
        <row r="1907">
          <cell r="C1907" t="str">
            <v>848.22</v>
          </cell>
          <cell r="E1907" t="str">
            <v>611.2</v>
          </cell>
        </row>
        <row r="1908">
          <cell r="C1908" t="str">
            <v>848.29</v>
          </cell>
          <cell r="E1908" t="str">
            <v>211.91</v>
          </cell>
        </row>
        <row r="1909">
          <cell r="C1909" t="str">
            <v>629.92</v>
          </cell>
          <cell r="E1909" t="str">
            <v>612.2</v>
          </cell>
          <cell r="F1909" t="str">
            <v>71382 Compression-ignition internal combustion piston engines (diesel or semi-diesel engines), n.e.s.</v>
          </cell>
        </row>
        <row r="1910">
          <cell r="C1910" t="str">
            <v>629.99</v>
          </cell>
          <cell r="E1910" t="str">
            <v>831.21</v>
          </cell>
          <cell r="F1910" t="str">
            <v>71391 Parts, n.e.s, suitable for use solely or principally with spark-ignition internal combustion piston engines</v>
          </cell>
        </row>
        <row r="1911">
          <cell r="C1911" t="str">
            <v>629.99</v>
          </cell>
          <cell r="E1911" t="str">
            <v>831.22</v>
          </cell>
          <cell r="F1911" t="str">
            <v>71392 Parts, n.e.s., suitable for use solely or principally with compression-ignition internal combustion piston engines</v>
          </cell>
        </row>
        <row r="1912">
          <cell r="C1912" t="str">
            <v>629.99</v>
          </cell>
          <cell r="E1912" t="str">
            <v>831.29</v>
          </cell>
          <cell r="F1912" t="str">
            <v>71441 Turbojet engines</v>
          </cell>
        </row>
        <row r="1913">
          <cell r="C1913" t="str">
            <v>629.99</v>
          </cell>
          <cell r="E1913" t="str">
            <v>831.11</v>
          </cell>
          <cell r="F1913" t="str">
            <v>71449 Reaction engines, other than turbojets</v>
          </cell>
        </row>
        <row r="1914">
          <cell r="C1914" t="str">
            <v>629.99</v>
          </cell>
          <cell r="E1914" t="str">
            <v>831.12</v>
          </cell>
          <cell r="F1914" t="str">
            <v>71481 Gas turbines, turbopropellers</v>
          </cell>
        </row>
        <row r="1915">
          <cell r="C1915" t="str">
            <v>629.99</v>
          </cell>
          <cell r="E1915" t="str">
            <v>831.19</v>
          </cell>
          <cell r="F1915" t="str">
            <v>71489 Gas turbines, n.e.s.</v>
          </cell>
        </row>
        <row r="1916">
          <cell r="C1916" t="str">
            <v>629.91</v>
          </cell>
          <cell r="E1916" t="str">
            <v>831.91</v>
          </cell>
          <cell r="F1916" t="str">
            <v>71381 Spark-ignition reciprocating or rotary internal combustion piston engines, n.e.s.</v>
          </cell>
        </row>
        <row r="1917">
          <cell r="C1917" t="str">
            <v>211.2</v>
          </cell>
          <cell r="E1917" t="str">
            <v>831.91</v>
          </cell>
          <cell r="F1917" t="str">
            <v>29195 Bird skins and other parts of birds including feathers or down, not further worked than cleaned or treated; powder and waste of feathers or parts</v>
          </cell>
        </row>
        <row r="1918">
          <cell r="C1918" t="str">
            <v>211.11</v>
          </cell>
          <cell r="E1918" t="str">
            <v>831.91</v>
          </cell>
          <cell r="F1918" t="str">
            <v>29193 Guts, bladders and stomachs of animals (other than fish), whole and pieces thereof</v>
          </cell>
        </row>
        <row r="1919">
          <cell r="C1919" t="str">
            <v>211.11</v>
          </cell>
          <cell r="E1919" t="str">
            <v>831.99</v>
          </cell>
          <cell r="F1919" t="str">
            <v>29194 Bovine semen</v>
          </cell>
        </row>
        <row r="1920">
          <cell r="C1920" t="str">
            <v>211.6</v>
          </cell>
          <cell r="E1920" t="str">
            <v>831.99</v>
          </cell>
          <cell r="F1920" t="str">
            <v>29197 Natural sponges of animal origin</v>
          </cell>
        </row>
        <row r="1921">
          <cell r="C1921" t="str">
            <v>211.7</v>
          </cell>
          <cell r="E1921" t="str">
            <v>831.99</v>
          </cell>
          <cell r="F1921" t="str">
            <v>29198 Ambergris, castoreum, civit and musk; cantharides; bile; glands and other animal products used in the preparation of pharmaceutical products</v>
          </cell>
        </row>
        <row r="1922">
          <cell r="C1922" t="str">
            <v>211.7</v>
          </cell>
          <cell r="E1922" t="str">
            <v>848.11</v>
          </cell>
          <cell r="F1922" t="str">
            <v>29199 Animal products, n.e.s.</v>
          </cell>
        </row>
        <row r="1923">
          <cell r="C1923" t="str">
            <v>211.4</v>
          </cell>
          <cell r="E1923" t="str">
            <v>894.77</v>
          </cell>
          <cell r="F1923" t="str">
            <v>29196 Fish or crustacean, mollusc or other aquatic invertebrate products, unfit for human consumption</v>
          </cell>
        </row>
        <row r="1924">
          <cell r="C1924" t="str">
            <v>211.99</v>
          </cell>
          <cell r="E1924" t="str">
            <v>848.12</v>
          </cell>
          <cell r="F1924" t="str">
            <v>29222 Gum arabic</v>
          </cell>
        </row>
        <row r="1925">
          <cell r="C1925" t="str">
            <v>211.99</v>
          </cell>
          <cell r="E1925" t="str">
            <v>848.13</v>
          </cell>
          <cell r="F1925" t="str">
            <v>29229 Natural gums, resins, gum resins and balsams, n.e.s.</v>
          </cell>
        </row>
        <row r="1926">
          <cell r="C1926" t="str">
            <v>211.99</v>
          </cell>
          <cell r="E1926" t="str">
            <v>848.19</v>
          </cell>
          <cell r="F1926" t="str">
            <v>29231 Bamboos</v>
          </cell>
        </row>
        <row r="1927">
          <cell r="C1927" t="str">
            <v>611.41</v>
          </cell>
          <cell r="E1927" t="str">
            <v>612.9</v>
          </cell>
          <cell r="F1927" t="str">
            <v>69563 Tools for rock drilling or earth boring</v>
          </cell>
        </row>
        <row r="1928">
          <cell r="C1928" t="str">
            <v>611.41</v>
          </cell>
          <cell r="E1928" t="str">
            <v>899.91</v>
          </cell>
          <cell r="F1928" t="str">
            <v>69564 Interchangeable tools for hand tools or for machine-tools (pressing, stamping, punching, drilling, etc.), including dies for extruding metal</v>
          </cell>
        </row>
        <row r="1929">
          <cell r="C1929" t="str">
            <v>611.42</v>
          </cell>
          <cell r="E1929" t="str">
            <v>212.1</v>
          </cell>
          <cell r="F1929" t="str">
            <v>69570 Tool sets of two or more of the tools provided for in subgroups 695.2 through 695.5 (saws, files, wrenches, drills, etc.), packaged for retail sale</v>
          </cell>
        </row>
        <row r="1930">
          <cell r="C1930" t="str">
            <v>611.42</v>
          </cell>
          <cell r="E1930" t="str">
            <v>212.22</v>
          </cell>
          <cell r="F1930" t="str">
            <v>69631 Razors, nonelectric</v>
          </cell>
        </row>
        <row r="1931">
          <cell r="C1931" t="str">
            <v>611.51</v>
          </cell>
          <cell r="E1931" t="str">
            <v>212.25</v>
          </cell>
          <cell r="F1931" t="str">
            <v>69661 Tableware and similar articles in sets containing at least one article plated with precious metal</v>
          </cell>
        </row>
        <row r="1932">
          <cell r="C1932" t="str">
            <v>611.52</v>
          </cell>
          <cell r="E1932" t="str">
            <v>212.29</v>
          </cell>
          <cell r="F1932" t="str">
            <v>69662 Tableware and similar articles in sets containing no articles plated with precious metal</v>
          </cell>
        </row>
        <row r="1933">
          <cell r="C1933" t="str">
            <v>611.61</v>
          </cell>
          <cell r="E1933" t="str">
            <v>212.3</v>
          </cell>
          <cell r="F1933" t="str">
            <v>69669 Tableware and kitchen articles, not in sets, not plated with precious metal</v>
          </cell>
        </row>
        <row r="1934">
          <cell r="C1934" t="str">
            <v>611.62</v>
          </cell>
          <cell r="E1934" t="str">
            <v>613.11</v>
          </cell>
          <cell r="F1934" t="str">
            <v>69680 Knives with cutting blades, serrated or not (including pruning knives), other than kitchen or table knives of subgroup 695.6, and blades therefor</v>
          </cell>
        </row>
        <row r="1935">
          <cell r="C1935" t="str">
            <v>611.71</v>
          </cell>
          <cell r="E1935" t="str">
            <v>613.19</v>
          </cell>
          <cell r="F1935" t="str">
            <v>69732 Domestic stoves (other than kitchen appliances), grates, and similar nonelectric space heaters, of iron or steel</v>
          </cell>
        </row>
        <row r="1936">
          <cell r="C1936" t="str">
            <v>611.71</v>
          </cell>
          <cell r="E1936" t="str">
            <v>613.2</v>
          </cell>
          <cell r="F1936" t="str">
            <v>69733 Parts of domestic nonelectric cooking appliances, heaters, etc., of iron or steel</v>
          </cell>
        </row>
        <row r="1937">
          <cell r="C1937" t="str">
            <v>611.72</v>
          </cell>
          <cell r="E1937" t="str">
            <v>613.3</v>
          </cell>
          <cell r="F1937" t="str">
            <v>69741 Household articles and parts thereof, n.e.s., of iron or steel</v>
          </cell>
        </row>
        <row r="1938">
          <cell r="C1938" t="str">
            <v>611.79</v>
          </cell>
          <cell r="E1938" t="str">
            <v>848.31</v>
          </cell>
          <cell r="F1938" t="str">
            <v>69743 Household articles and parts thereof, n.e.s., of aluminum</v>
          </cell>
        </row>
        <row r="1939">
          <cell r="C1939" t="str">
            <v>611.79</v>
          </cell>
          <cell r="E1939" t="str">
            <v>848.31</v>
          </cell>
          <cell r="F1939" t="str">
            <v>69744 Iron or steel wool; pot scourers and scouring or polishing pads, gloves and the like, of iron or steel</v>
          </cell>
        </row>
        <row r="1940">
          <cell r="C1940" t="str">
            <v>611.42</v>
          </cell>
          <cell r="E1940" t="str">
            <v>848.32</v>
          </cell>
          <cell r="F1940" t="str">
            <v>69635 Safety razor blades (including razor blade blanks in strips)</v>
          </cell>
        </row>
        <row r="1941">
          <cell r="C1941" t="str">
            <v>611.42</v>
          </cell>
          <cell r="E1941" t="str">
            <v>245.01</v>
          </cell>
          <cell r="F1941" t="str">
            <v>69638 Nonelectric razor parts, n.e.s., other than plastic</v>
          </cell>
        </row>
        <row r="1942">
          <cell r="C1942" t="str">
            <v>611.42</v>
          </cell>
          <cell r="E1942" t="str">
            <v>246.11</v>
          </cell>
          <cell r="F1942" t="str">
            <v>69640 Scissors, tailors' shears and similar shears, and blades therefor</v>
          </cell>
        </row>
        <row r="1943">
          <cell r="C1943" t="str">
            <v>611.42</v>
          </cell>
          <cell r="E1943" t="str">
            <v>246.15</v>
          </cell>
          <cell r="F1943" t="str">
            <v>69651 Paper knives, letter openers, erasing knives, pencil sharpeners and blades therefor</v>
          </cell>
        </row>
        <row r="1944">
          <cell r="C1944" t="str">
            <v>611.42</v>
          </cell>
          <cell r="E1944" t="str">
            <v>246.2</v>
          </cell>
          <cell r="F1944" t="str">
            <v>69655 Manicure or pedicure sets and instruments, including nail files</v>
          </cell>
        </row>
        <row r="1945">
          <cell r="C1945" t="str">
            <v>611.42</v>
          </cell>
          <cell r="E1945" t="str">
            <v>245.02</v>
          </cell>
          <cell r="F1945" t="str">
            <v>69659 Articles of cutlery, n.e.s.</v>
          </cell>
        </row>
        <row r="1946">
          <cell r="C1946" t="str">
            <v>611.52</v>
          </cell>
          <cell r="E1946" t="str">
            <v>245.02</v>
          </cell>
          <cell r="F1946" t="str">
            <v>69663 Tableware and similar articles, not in sets, plated with precious metal</v>
          </cell>
        </row>
        <row r="1947">
          <cell r="C1947" t="str">
            <v>611.62</v>
          </cell>
          <cell r="E1947" t="str">
            <v>247.3</v>
          </cell>
          <cell r="F1947" t="str">
            <v>69731 Domestic cooking appliances (gas ranges, barbecues, etc.) and plate warmers, nonelectric, of iron or steel</v>
          </cell>
        </row>
        <row r="1948">
          <cell r="C1948" t="str">
            <v>611.71</v>
          </cell>
          <cell r="E1948" t="str">
            <v>247.4</v>
          </cell>
          <cell r="F1948" t="str">
            <v>69734 Domestic cooking or heating apparatus, nonelectric, and parts thereof, of copper</v>
          </cell>
        </row>
        <row r="1949">
          <cell r="C1949" t="str">
            <v>611.72</v>
          </cell>
          <cell r="E1949" t="str">
            <v>247.5</v>
          </cell>
          <cell r="F1949" t="str">
            <v>69742 Household articles and parts thereof, n.e.s., of copper</v>
          </cell>
        </row>
        <row r="1950">
          <cell r="C1950" t="str">
            <v>611.79</v>
          </cell>
          <cell r="E1950" t="str">
            <v>247.5</v>
          </cell>
          <cell r="F1950" t="str">
            <v>69751 Sanitary ware and parts thereof, n.e.s., of iron or steel</v>
          </cell>
        </row>
        <row r="1951">
          <cell r="C1951" t="str">
            <v>611.81</v>
          </cell>
          <cell r="E1951" t="str">
            <v>247.9</v>
          </cell>
          <cell r="F1951" t="str">
            <v>69752 Sanitary ware and parts thereof, n.e.s., of copper</v>
          </cell>
        </row>
        <row r="1952">
          <cell r="C1952" t="str">
            <v>611.83</v>
          </cell>
          <cell r="E1952" t="str">
            <v>247.9</v>
          </cell>
          <cell r="F1952" t="str">
            <v>69753 Sanitary ware and parts thereof, n.e.s., of aluminum</v>
          </cell>
        </row>
        <row r="1953">
          <cell r="C1953" t="str">
            <v>611.2</v>
          </cell>
          <cell r="E1953" t="str">
            <v>247.9</v>
          </cell>
          <cell r="F1953" t="str">
            <v>69562 Tool plates, sticks, tips, etc., unmounted, of sintered metal carbides or cermets</v>
          </cell>
        </row>
        <row r="1954">
          <cell r="C1954" t="str">
            <v>211.91</v>
          </cell>
          <cell r="E1954" t="str">
            <v>634.91</v>
          </cell>
          <cell r="F1954" t="str">
            <v>29221 Lac</v>
          </cell>
        </row>
        <row r="1955">
          <cell r="C1955" t="str">
            <v>612.2</v>
          </cell>
          <cell r="E1955" t="str">
            <v>634.91</v>
          </cell>
          <cell r="F1955" t="str">
            <v>69782 Statuettes and other ornaments, of base metal; photograph, picture or similar frames, of base metal; mirrors, of base metal</v>
          </cell>
        </row>
        <row r="1956">
          <cell r="C1956" t="str">
            <v>831.21</v>
          </cell>
          <cell r="E1956" t="str">
            <v>634.93</v>
          </cell>
        </row>
        <row r="1957">
          <cell r="C1957" t="str">
            <v>831.22</v>
          </cell>
          <cell r="E1957" t="str">
            <v>248.11</v>
          </cell>
        </row>
        <row r="1958">
          <cell r="C1958" t="str">
            <v>831.29</v>
          </cell>
          <cell r="E1958" t="str">
            <v>248.19</v>
          </cell>
        </row>
        <row r="1959">
          <cell r="C1959" t="str">
            <v>831.11</v>
          </cell>
          <cell r="E1959" t="str">
            <v>248.2</v>
          </cell>
        </row>
        <row r="1960">
          <cell r="C1960" t="str">
            <v>831.12</v>
          </cell>
          <cell r="E1960" t="str">
            <v>248.4</v>
          </cell>
        </row>
        <row r="1961">
          <cell r="C1961" t="str">
            <v>831.19</v>
          </cell>
          <cell r="E1961" t="str">
            <v>248.4</v>
          </cell>
        </row>
        <row r="1962">
          <cell r="C1962" t="str">
            <v>831.91</v>
          </cell>
          <cell r="E1962" t="str">
            <v>248.4</v>
          </cell>
        </row>
        <row r="1963">
          <cell r="C1963" t="str">
            <v>831.91</v>
          </cell>
          <cell r="E1963" t="str">
            <v>248.4</v>
          </cell>
        </row>
        <row r="1964">
          <cell r="C1964" t="str">
            <v>831.91</v>
          </cell>
          <cell r="E1964" t="str">
            <v>248.4</v>
          </cell>
        </row>
        <row r="1965">
          <cell r="C1965" t="str">
            <v>831.99</v>
          </cell>
          <cell r="E1965" t="str">
            <v>248.4</v>
          </cell>
        </row>
        <row r="1966">
          <cell r="C1966" t="str">
            <v>831.99</v>
          </cell>
          <cell r="E1966" t="str">
            <v>248.4</v>
          </cell>
        </row>
        <row r="1967">
          <cell r="C1967" t="str">
            <v>831.99</v>
          </cell>
          <cell r="E1967" t="str">
            <v>248.4</v>
          </cell>
        </row>
        <row r="1968">
          <cell r="C1968" t="str">
            <v>848.11</v>
          </cell>
          <cell r="E1968" t="str">
            <v>248.4</v>
          </cell>
        </row>
        <row r="1969">
          <cell r="C1969" t="str">
            <v>894.77</v>
          </cell>
          <cell r="E1969" t="str">
            <v>248.4</v>
          </cell>
        </row>
        <row r="1970">
          <cell r="C1970" t="str">
            <v>848.12</v>
          </cell>
          <cell r="E1970" t="str">
            <v>248.4</v>
          </cell>
        </row>
        <row r="1971">
          <cell r="C1971" t="str">
            <v>848.13</v>
          </cell>
          <cell r="E1971" t="str">
            <v>248.4</v>
          </cell>
        </row>
        <row r="1972">
          <cell r="C1972" t="str">
            <v>848.19</v>
          </cell>
          <cell r="E1972" t="str">
            <v>248.4</v>
          </cell>
        </row>
        <row r="1973">
          <cell r="C1973" t="str">
            <v>612.1</v>
          </cell>
          <cell r="E1973" t="str">
            <v>634.11</v>
          </cell>
          <cell r="F1973" t="str">
            <v>69781 Mechanical appliances, hand operated, weighing not over 10 kg, used in the preparation, conditioning or serving of food or drink, of base metal</v>
          </cell>
        </row>
        <row r="1974">
          <cell r="C1974" t="str">
            <v>612.9</v>
          </cell>
          <cell r="E1974" t="str">
            <v>634.12</v>
          </cell>
          <cell r="F1974" t="str">
            <v>69911 Padlocks and locks (key, combination etc.), clasps and frames with clasps and locks, of base metal; keys for the foregoing articles, of base metal</v>
          </cell>
        </row>
        <row r="1975">
          <cell r="C1975" t="str">
            <v>899.91</v>
          </cell>
          <cell r="E1975" t="str">
            <v>634.12</v>
          </cell>
        </row>
        <row r="1976">
          <cell r="C1976" t="str">
            <v>899.91</v>
          </cell>
          <cell r="E1976" t="str">
            <v>634.12</v>
          </cell>
        </row>
        <row r="1977">
          <cell r="C1977" t="str">
            <v>212.1</v>
          </cell>
          <cell r="E1977" t="str">
            <v>248.3</v>
          </cell>
          <cell r="F1977" t="str">
            <v>29232 Rattans</v>
          </cell>
        </row>
        <row r="1978">
          <cell r="C1978" t="str">
            <v>212.22</v>
          </cell>
          <cell r="E1978" t="str">
            <v>248.5</v>
          </cell>
          <cell r="F1978" t="str">
            <v>29241 Liquorice roots</v>
          </cell>
        </row>
        <row r="1979">
          <cell r="C1979" t="str">
            <v>212.25</v>
          </cell>
          <cell r="E1979" t="str">
            <v>248.5</v>
          </cell>
          <cell r="F1979" t="str">
            <v>29242 Ginseng roots</v>
          </cell>
        </row>
        <row r="1980">
          <cell r="C1980" t="str">
            <v>212.26</v>
          </cell>
          <cell r="E1980" t="str">
            <v>634.22</v>
          </cell>
          <cell r="F1980" t="str">
            <v>29249 Plants and parts of plants used primarily in perfumery, pharmacy, or for insecticidal, fungicidal or similar purposes, fresh or dried, n.e.s.</v>
          </cell>
        </row>
        <row r="1981">
          <cell r="C1981" t="str">
            <v>212.2</v>
          </cell>
          <cell r="E1981" t="str">
            <v>634.22</v>
          </cell>
          <cell r="F1981" t="str">
            <v>29239 Vegetable materials, other than bamboos or rattans, of a kind used primarily for plaiting</v>
          </cell>
        </row>
        <row r="1982">
          <cell r="C1982" t="str">
            <v>212.3</v>
          </cell>
          <cell r="E1982" t="str">
            <v>634.22</v>
          </cell>
          <cell r="F1982" t="str">
            <v>29251 Sugar beet seed</v>
          </cell>
        </row>
        <row r="1983">
          <cell r="C1983" t="str">
            <v>613.11</v>
          </cell>
          <cell r="E1983" t="str">
            <v>634.23</v>
          </cell>
          <cell r="F1983" t="str">
            <v>69912 Armored safes, strong-boxes and doors and safe deposit lockers for strong rooms, cash and deed boxes and the like, of base metal</v>
          </cell>
        </row>
        <row r="1984">
          <cell r="C1984" t="str">
            <v>613.13</v>
          </cell>
          <cell r="E1984" t="str">
            <v>634.54</v>
          </cell>
          <cell r="F1984" t="str">
            <v>69913 Hinges, of base metal</v>
          </cell>
        </row>
        <row r="1985">
          <cell r="C1985" t="str">
            <v>613.19</v>
          </cell>
          <cell r="E1985" t="str">
            <v>634.54</v>
          </cell>
          <cell r="F1985" t="str">
            <v>69914 Castors, of base metal</v>
          </cell>
        </row>
        <row r="1986">
          <cell r="C1986" t="str">
            <v>613.2</v>
          </cell>
          <cell r="E1986" t="str">
            <v>634.54</v>
          </cell>
          <cell r="F1986" t="str">
            <v>69915 Mountings, fittings and similar articles for motor vehicles, n.e.s., of base metal</v>
          </cell>
        </row>
        <row r="1987">
          <cell r="C1987" t="str">
            <v>613.3</v>
          </cell>
          <cell r="E1987" t="str">
            <v>634.59</v>
          </cell>
          <cell r="F1987" t="str">
            <v>69916 Mountings, fittings and similar articles for buildings, n.e.s., of base metal</v>
          </cell>
        </row>
        <row r="1988">
          <cell r="C1988" t="str">
            <v>848.31</v>
          </cell>
          <cell r="E1988" t="str">
            <v>634.59</v>
          </cell>
        </row>
        <row r="1989">
          <cell r="C1989" t="str">
            <v>848.31</v>
          </cell>
          <cell r="E1989" t="str">
            <v>634.59</v>
          </cell>
        </row>
        <row r="1990">
          <cell r="C1990" t="str">
            <v>848.32</v>
          </cell>
          <cell r="E1990" t="str">
            <v>634.32</v>
          </cell>
        </row>
        <row r="1991">
          <cell r="C1991" t="str">
            <v>245.01</v>
          </cell>
          <cell r="E1991" t="str">
            <v>634.31</v>
          </cell>
          <cell r="F1991" t="str">
            <v>33541 Petroleum bitumen and other residues of petroleum or bituminous mineral oils; bituminous mixtures</v>
          </cell>
        </row>
        <row r="1992">
          <cell r="C1992" t="str">
            <v>246.11</v>
          </cell>
          <cell r="E1992" t="str">
            <v>634.31</v>
          </cell>
          <cell r="F1992" t="str">
            <v>33543 Bituminous mixtures based on natural asphalt, natural bitumen, petroleum bitumen, mineral tar or mineral tar pitch</v>
          </cell>
        </row>
        <row r="1993">
          <cell r="C1993" t="str">
            <v>246.15</v>
          </cell>
          <cell r="E1993" t="str">
            <v>634.31</v>
          </cell>
          <cell r="F1993" t="str">
            <v>34210 Propane, liquefied</v>
          </cell>
        </row>
        <row r="1994">
          <cell r="C1994" t="str">
            <v>246.2</v>
          </cell>
          <cell r="E1994" t="str">
            <v>634.33</v>
          </cell>
          <cell r="F1994" t="str">
            <v>34250 Butane, liquefied</v>
          </cell>
        </row>
        <row r="1995">
          <cell r="C1995" t="str">
            <v>245.02</v>
          </cell>
          <cell r="E1995" t="str">
            <v>634.39</v>
          </cell>
          <cell r="F1995" t="str">
            <v>33542 Petroleum coke</v>
          </cell>
        </row>
        <row r="1996">
          <cell r="C1996" t="str">
            <v>247.3</v>
          </cell>
          <cell r="E1996" t="str">
            <v>634.21</v>
          </cell>
          <cell r="F1996" t="str">
            <v>34310 Natural gas, liquefied</v>
          </cell>
        </row>
        <row r="1997">
          <cell r="C1997" t="str">
            <v>247.4</v>
          </cell>
          <cell r="E1997" t="str">
            <v>635.41</v>
          </cell>
          <cell r="F1997" t="str">
            <v>34320 Natural gas, in the gaseous state</v>
          </cell>
        </row>
        <row r="1998">
          <cell r="C1998" t="str">
            <v>247.51</v>
          </cell>
          <cell r="E1998" t="str">
            <v>635.11</v>
          </cell>
          <cell r="F1998" t="str">
            <v>34410 Ethylene, propylene, butylene and butadiene, liquefied</v>
          </cell>
        </row>
        <row r="1999">
          <cell r="C1999" t="str">
            <v>247.51</v>
          </cell>
          <cell r="E1999" t="str">
            <v>635.12</v>
          </cell>
          <cell r="F1999" t="str">
            <v>34420 Gaseous hydrocarbons, liquefied, n.e.s.</v>
          </cell>
        </row>
        <row r="2000">
          <cell r="C2000" t="str">
            <v>247.52</v>
          </cell>
          <cell r="E2000" t="str">
            <v>635.2</v>
          </cell>
          <cell r="F2000" t="str">
            <v>34490 Gaseous hydrocarbons in the gaseous state, n.e.s.</v>
          </cell>
        </row>
        <row r="2001">
          <cell r="C2001" t="str">
            <v>247.52</v>
          </cell>
          <cell r="E2001" t="str">
            <v>635.91</v>
          </cell>
          <cell r="F2001" t="str">
            <v>34500 Coal gas, water gas, producer gas and similar gases, other than petroleum gases and other gaseous hydrocarbons</v>
          </cell>
        </row>
        <row r="2002">
          <cell r="C2002" t="str">
            <v>247.52</v>
          </cell>
          <cell r="E2002" t="str">
            <v>635.31</v>
          </cell>
          <cell r="F2002" t="str">
            <v>35100 Electric current</v>
          </cell>
        </row>
        <row r="2003">
          <cell r="C2003" t="str">
            <v>634.91</v>
          </cell>
          <cell r="E2003" t="str">
            <v>635.32</v>
          </cell>
          <cell r="F2003" t="str">
            <v>72191 Presses, crushers and similar machinery for the manufacture of wine, cider, fruit juices or similar beverages</v>
          </cell>
        </row>
        <row r="2004">
          <cell r="C2004" t="str">
            <v>634.91</v>
          </cell>
          <cell r="E2004" t="str">
            <v>635.39</v>
          </cell>
          <cell r="F2004" t="str">
            <v>72195 Poultry-keeping machinery; poultry incubators and brooders</v>
          </cell>
        </row>
        <row r="2005">
          <cell r="C2005" t="str">
            <v>634.93</v>
          </cell>
          <cell r="E2005" t="str">
            <v>635.33</v>
          </cell>
          <cell r="F2005" t="str">
            <v>72196 Agricultural, horticultural and forestry machinery, n.e.s. and bee-keeping machinery</v>
          </cell>
        </row>
        <row r="2006">
          <cell r="C2006" t="str">
            <v>248.11</v>
          </cell>
          <cell r="E2006" t="str">
            <v>635.39</v>
          </cell>
          <cell r="F2006" t="str">
            <v>41111 Fish liver oils and their fractions</v>
          </cell>
        </row>
        <row r="2007">
          <cell r="C2007" t="str">
            <v>248.19</v>
          </cell>
          <cell r="E2007" t="str">
            <v>635.34</v>
          </cell>
          <cell r="F2007" t="str">
            <v>41112 Fish fats and oils (other than fish liver oil) and their fractions</v>
          </cell>
        </row>
        <row r="2008">
          <cell r="C2008" t="str">
            <v>248.2</v>
          </cell>
          <cell r="E2008" t="str">
            <v>635.34</v>
          </cell>
          <cell r="F2008" t="str">
            <v>41113 Marine mammal fats and oils and their fractions</v>
          </cell>
        </row>
        <row r="2009">
          <cell r="C2009" t="str">
            <v>248.4</v>
          </cell>
          <cell r="E2009" t="str">
            <v>635.34</v>
          </cell>
          <cell r="F2009" t="str">
            <v>41131 Pig fat (without lean meat) and poultry fat (not rendered), fresh, chilled, frozen, salted, in brine, dried or smoked</v>
          </cell>
        </row>
        <row r="2010">
          <cell r="C2010" t="str">
            <v>248.4</v>
          </cell>
          <cell r="E2010" t="str">
            <v>635.39</v>
          </cell>
          <cell r="F2010" t="str">
            <v>41132 Bovine animal fat, sheep or goat fat, raw or rendered, whether or not pressed or solvent extracted</v>
          </cell>
        </row>
        <row r="2011">
          <cell r="C2011" t="str">
            <v>248.4</v>
          </cell>
          <cell r="E2011" t="str">
            <v>635.42</v>
          </cell>
          <cell r="F2011" t="str">
            <v>41133 Lard stearin, lard oil, oleostearin, oleo oil and tallow oil, not emulsified or mixed or otherwise prepared</v>
          </cell>
        </row>
        <row r="2012">
          <cell r="C2012" t="str">
            <v>248.4</v>
          </cell>
          <cell r="E2012" t="str">
            <v>635.49</v>
          </cell>
          <cell r="F2012" t="str">
            <v>41134 Wool grease, crude</v>
          </cell>
        </row>
        <row r="2013">
          <cell r="C2013" t="str">
            <v>248.4</v>
          </cell>
          <cell r="E2013" t="str">
            <v>635.49</v>
          </cell>
          <cell r="F2013" t="str">
            <v>41135 Wool grease (other than crude) and fatty substances derived from wool grease, including lanolin</v>
          </cell>
        </row>
        <row r="2014">
          <cell r="C2014" t="str">
            <v>248.4</v>
          </cell>
          <cell r="E2014" t="str">
            <v>635.99</v>
          </cell>
          <cell r="F2014" t="str">
            <v>41139 Animal oils and fats and their fractions, n.e.s., whether or not refined, but not chemically modified</v>
          </cell>
        </row>
        <row r="2015">
          <cell r="C2015" t="str">
            <v>248.4</v>
          </cell>
          <cell r="E2015" t="str">
            <v>635.99</v>
          </cell>
          <cell r="F2015" t="str">
            <v>42111 Soybean oil, crude, whether or not degummed</v>
          </cell>
        </row>
        <row r="2016">
          <cell r="C2016" t="str">
            <v>634.11</v>
          </cell>
          <cell r="E2016" t="str">
            <v>244.03</v>
          </cell>
          <cell r="F2016" t="str">
            <v>71631 Electric motors of an output exceeding 37.5 w (including universal ac/dc motors), ac</v>
          </cell>
        </row>
        <row r="2017">
          <cell r="C2017" t="str">
            <v>634.12</v>
          </cell>
          <cell r="E2017" t="str">
            <v>244.04</v>
          </cell>
          <cell r="F2017" t="str">
            <v>71632 Electric generators, ac</v>
          </cell>
        </row>
        <row r="2018">
          <cell r="C2018" t="str">
            <v>634.12</v>
          </cell>
          <cell r="E2018" t="str">
            <v>244.02</v>
          </cell>
          <cell r="F2018" t="str">
            <v>71640 Electric rotary converters</v>
          </cell>
        </row>
        <row r="2019">
          <cell r="C2019" t="str">
            <v>634.12</v>
          </cell>
          <cell r="E2019" t="str">
            <v>633.11</v>
          </cell>
          <cell r="F2019" t="str">
            <v>71651 Electric generating sets with internal combustion piston engines</v>
          </cell>
        </row>
        <row r="2020">
          <cell r="C2020" t="str">
            <v>248.3</v>
          </cell>
          <cell r="E2020" t="str">
            <v>633.19</v>
          </cell>
          <cell r="F2020" t="str">
            <v>41120 Lard; pig fat, n.e.s., and poultry fat, rendered, whether or not pressed or solvent extracted</v>
          </cell>
        </row>
        <row r="2021">
          <cell r="C2021" t="str">
            <v>248.5</v>
          </cell>
          <cell r="E2021" t="str">
            <v>633.21</v>
          </cell>
          <cell r="F2021" t="str">
            <v>42119 Soybean oil, refined, and its fractions</v>
          </cell>
        </row>
        <row r="2022">
          <cell r="C2022" t="str">
            <v>634.22</v>
          </cell>
          <cell r="E2022" t="str">
            <v>633.29</v>
          </cell>
          <cell r="F2022" t="str">
            <v>71690 Parts n.e.s. for use solely or principally with electric motors, electric generators, electric generating sets and rotary converters</v>
          </cell>
        </row>
        <row r="2023">
          <cell r="C2023" t="str">
            <v>634.22</v>
          </cell>
          <cell r="E2023" t="str">
            <v>899.74</v>
          </cell>
          <cell r="F2023" t="str">
            <v>71811 Hydraulic turbines and water wheels</v>
          </cell>
        </row>
        <row r="2024">
          <cell r="C2024" t="str">
            <v>634.22</v>
          </cell>
          <cell r="E2024" t="str">
            <v>899.74</v>
          </cell>
          <cell r="F2024" t="str">
            <v>71819 Parts, including regulators, of hydraulic turbines and water wheels</v>
          </cell>
        </row>
        <row r="2025">
          <cell r="C2025" t="str">
            <v>634.22</v>
          </cell>
          <cell r="E2025" t="str">
            <v>899.74</v>
          </cell>
          <cell r="F2025" t="str">
            <v>71871 Nuclear reactors</v>
          </cell>
        </row>
        <row r="2026">
          <cell r="C2026" t="str">
            <v>634.22</v>
          </cell>
          <cell r="E2026" t="str">
            <v>899.79</v>
          </cell>
          <cell r="F2026" t="str">
            <v>71877 Fuel elements (cartridges), non-irradiated, for nuclear reactors</v>
          </cell>
        </row>
        <row r="2027">
          <cell r="C2027" t="str">
            <v>634.22</v>
          </cell>
          <cell r="E2027" t="str">
            <v>899.79</v>
          </cell>
          <cell r="F2027" t="str">
            <v>71878 Parts of nuclear reactors</v>
          </cell>
        </row>
        <row r="2028">
          <cell r="C2028" t="str">
            <v>634.23</v>
          </cell>
          <cell r="E2028" t="str">
            <v>899.79</v>
          </cell>
          <cell r="F2028" t="str">
            <v>71891 Linear acting hydraulic power engines and motors (cylinders)</v>
          </cell>
        </row>
        <row r="2029">
          <cell r="C2029" t="str">
            <v>634.51</v>
          </cell>
          <cell r="E2029" t="str">
            <v>899.79</v>
          </cell>
          <cell r="F2029" t="str">
            <v>72122 Combine harvester-threshers</v>
          </cell>
        </row>
        <row r="2030">
          <cell r="C2030" t="str">
            <v>634.51</v>
          </cell>
          <cell r="E2030" t="str">
            <v>899.71</v>
          </cell>
          <cell r="F2030" t="str">
            <v>72123 Harvesting and threshing machinery, n.e.s.; mowers, n.e.s. (other than mowers for lawns, parks or sports grounds)</v>
          </cell>
        </row>
        <row r="2031">
          <cell r="C2031" t="str">
            <v>634.52</v>
          </cell>
          <cell r="E2031" t="str">
            <v>899.71</v>
          </cell>
          <cell r="F2031" t="str">
            <v>72126 Machines for cleaning, sorting or grading eggs, fruit or other agricultural produce</v>
          </cell>
        </row>
        <row r="2032">
          <cell r="C2032" t="str">
            <v>634.52</v>
          </cell>
          <cell r="E2032" t="str">
            <v>899.71</v>
          </cell>
          <cell r="F2032" t="str">
            <v>72127 Machines for cleaning, sorting or grading seed, grain or dried leguminous vegetables n.e.s. (not including milling machinery)</v>
          </cell>
        </row>
        <row r="2033">
          <cell r="C2033" t="str">
            <v>634.53</v>
          </cell>
          <cell r="E2033" t="str">
            <v>899.71</v>
          </cell>
          <cell r="F2033" t="str">
            <v>72129 Parts of harvesting or threshings machines, mowers, and machines for cleaning, sorting and grading eggs, fruit or other agricultural produce</v>
          </cell>
        </row>
        <row r="2034">
          <cell r="C2034" t="str">
            <v>634.53</v>
          </cell>
          <cell r="E2034" t="str">
            <v>251.2</v>
          </cell>
          <cell r="F2034" t="str">
            <v>72131 Milking machines</v>
          </cell>
        </row>
        <row r="2035">
          <cell r="C2035" t="str">
            <v>634.59</v>
          </cell>
          <cell r="E2035" t="str">
            <v>251.3</v>
          </cell>
          <cell r="F2035" t="str">
            <v>72138 Dairy machinery</v>
          </cell>
        </row>
        <row r="2036">
          <cell r="C2036" t="str">
            <v>634.59</v>
          </cell>
          <cell r="E2036" t="str">
            <v>251.41</v>
          </cell>
          <cell r="F2036" t="str">
            <v>72139 Parts for milking machines and dairy machinery</v>
          </cell>
        </row>
        <row r="2037">
          <cell r="C2037" t="str">
            <v>634.31</v>
          </cell>
          <cell r="E2037" t="str">
            <v>251.42</v>
          </cell>
          <cell r="F2037" t="str">
            <v>71892 Linear acting pneumatic power engines and motors (cylinders)</v>
          </cell>
        </row>
        <row r="2038">
          <cell r="C2038" t="str">
            <v>634.31</v>
          </cell>
          <cell r="E2038" t="str">
            <v>251.51</v>
          </cell>
          <cell r="F2038" t="str">
            <v>71893 Power generating engines and motors, n.e.s.</v>
          </cell>
        </row>
        <row r="2039">
          <cell r="C2039" t="str">
            <v>634.39</v>
          </cell>
          <cell r="E2039" t="str">
            <v>251.52</v>
          </cell>
          <cell r="F2039" t="str">
            <v>71899 Parts of reaction engines (except turbojet), linear acting hydraulic and pneumatic power engines and motors, and parts of engines and motors n.e.s.</v>
          </cell>
        </row>
        <row r="2040">
          <cell r="C2040" t="str">
            <v>634.41</v>
          </cell>
          <cell r="E2040" t="str">
            <v>251.61</v>
          </cell>
          <cell r="F2040" t="str">
            <v>72111 Plows for all soil working purposes</v>
          </cell>
        </row>
        <row r="2041">
          <cell r="C2041" t="str">
            <v>634.41</v>
          </cell>
          <cell r="E2041" t="str">
            <v>251.61</v>
          </cell>
          <cell r="F2041" t="str">
            <v>72112 Seeders, planters, transplanters; fertilizer distributers and manure spreaders (other than hand tools)</v>
          </cell>
        </row>
        <row r="2042">
          <cell r="C2042" t="str">
            <v>634.41</v>
          </cell>
          <cell r="E2042" t="str">
            <v>251.62</v>
          </cell>
          <cell r="F2042" t="str">
            <v>72113 Scarifiers, cultivators, weeders, hoes and harrows (other than hand tools)</v>
          </cell>
        </row>
        <row r="2043">
          <cell r="C2043" t="str">
            <v>634.49</v>
          </cell>
          <cell r="E2043" t="str">
            <v>251.62</v>
          </cell>
          <cell r="F2043" t="str">
            <v>72118 Agricultural and horticultural or forestry machinery for soil preparation or cultivation, n.e.s.; lawn or sports ground rollers</v>
          </cell>
        </row>
        <row r="2044">
          <cell r="C2044" t="str">
            <v>634.49</v>
          </cell>
          <cell r="E2044" t="str">
            <v>251.91</v>
          </cell>
          <cell r="F2044" t="str">
            <v>72119 Parts of agricultural, horticultural or forestry machinery for soil preparation or cultivation and lawn or sports ground rollers</v>
          </cell>
        </row>
        <row r="2045">
          <cell r="C2045" t="str">
            <v>634.49</v>
          </cell>
          <cell r="E2045" t="str">
            <v>251.92</v>
          </cell>
          <cell r="F2045" t="str">
            <v>72121 Mowers for lawns, parks or sports grounds</v>
          </cell>
        </row>
        <row r="2046">
          <cell r="C2046" t="str">
            <v>634.21</v>
          </cell>
          <cell r="E2046" t="str">
            <v>251.92</v>
          </cell>
          <cell r="F2046" t="str">
            <v>71652 Electric generating sets, n.e.s</v>
          </cell>
        </row>
        <row r="2047">
          <cell r="C2047" t="str">
            <v>635.41</v>
          </cell>
          <cell r="E2047" t="str">
            <v>251.92</v>
          </cell>
          <cell r="F2047" t="str">
            <v>72329 Self-propelled mechanical shovels, excavators and shovel-loaders, n.e.s.</v>
          </cell>
        </row>
        <row r="2048">
          <cell r="C2048" t="str">
            <v>635.11</v>
          </cell>
          <cell r="E2048" t="str">
            <v>251.92</v>
          </cell>
          <cell r="F2048" t="str">
            <v>72198 Parts of presses, crushers and similar machinery for the manufacture of wine, cider, fruit juices, etc.</v>
          </cell>
        </row>
        <row r="2049">
          <cell r="C2049" t="str">
            <v>635.12</v>
          </cell>
          <cell r="E2049" t="str">
            <v>251.92</v>
          </cell>
          <cell r="F2049" t="str">
            <v>72199 Parts of agricultural, horticultural, forestry and poultry-keeping or bee-keeping machinery, n.e.s.</v>
          </cell>
        </row>
        <row r="2050">
          <cell r="C2050" t="str">
            <v>635.2</v>
          </cell>
          <cell r="E2050" t="str">
            <v>251.92</v>
          </cell>
          <cell r="F2050" t="str">
            <v>72230 Track-laying tractors</v>
          </cell>
        </row>
        <row r="2051">
          <cell r="C2051" t="str">
            <v>635.91</v>
          </cell>
          <cell r="E2051" t="str">
            <v>251.11</v>
          </cell>
          <cell r="F2051" t="str">
            <v>72337 Boring or sinking machinery n.e.s., self-propelled</v>
          </cell>
        </row>
        <row r="2052">
          <cell r="C2052" t="str">
            <v>635.31</v>
          </cell>
          <cell r="E2052" t="str">
            <v>251.12</v>
          </cell>
          <cell r="F2052" t="str">
            <v>72241 Pedestrian controlled tractors (other than mechanical handling equipment)</v>
          </cell>
        </row>
        <row r="2053">
          <cell r="C2053" t="str">
            <v>635.32</v>
          </cell>
          <cell r="E2053" t="str">
            <v>251.13</v>
          </cell>
          <cell r="F2053" t="str">
            <v>72249 Wheeled tractors, n.e.s.</v>
          </cell>
        </row>
        <row r="2054">
          <cell r="C2054" t="str">
            <v>635.39</v>
          </cell>
          <cell r="E2054" t="str">
            <v>251.19</v>
          </cell>
          <cell r="F2054" t="str">
            <v>72312 Graders and levelers (for earth leveling, etc.), self-propelled</v>
          </cell>
        </row>
        <row r="2055">
          <cell r="C2055" t="str">
            <v>635.39</v>
          </cell>
          <cell r="E2055" t="str">
            <v>641.1</v>
          </cell>
          <cell r="F2055" t="str">
            <v>72321 Front-end shovel-loaders, self-propelled</v>
          </cell>
        </row>
        <row r="2056">
          <cell r="C2056" t="str">
            <v>635.33</v>
          </cell>
          <cell r="E2056" t="str">
            <v>641.21</v>
          </cell>
          <cell r="F2056" t="str">
            <v>72311 Bulldozers and angledozers, self-propelled</v>
          </cell>
        </row>
        <row r="2057">
          <cell r="C2057" t="str">
            <v>635.39</v>
          </cell>
          <cell r="E2057" t="str">
            <v>641.22</v>
          </cell>
          <cell r="F2057" t="str">
            <v>72322 Mechanical shovels, excavators and shovel loaders with a 360 degree revolving superstructure, self-propelled</v>
          </cell>
        </row>
        <row r="2058">
          <cell r="C2058" t="str">
            <v>635.42</v>
          </cell>
          <cell r="E2058" t="str">
            <v>641.24</v>
          </cell>
          <cell r="F2058" t="str">
            <v>72331 Scrapers, self-propelled</v>
          </cell>
        </row>
        <row r="2059">
          <cell r="C2059" t="str">
            <v>635.49</v>
          </cell>
          <cell r="E2059" t="str">
            <v>641.26</v>
          </cell>
          <cell r="F2059" t="str">
            <v>72333 Tamping machines and road rollers, self-propelled</v>
          </cell>
        </row>
        <row r="2060">
          <cell r="C2060" t="str">
            <v>635.49</v>
          </cell>
          <cell r="E2060" t="str">
            <v>641.26</v>
          </cell>
          <cell r="F2060" t="str">
            <v>72335 Coal or rock cutters and tunneling machinery, self-propelled</v>
          </cell>
        </row>
        <row r="2061">
          <cell r="C2061" t="str">
            <v>635.99</v>
          </cell>
          <cell r="E2061" t="str">
            <v>641.26</v>
          </cell>
          <cell r="F2061" t="str">
            <v>72339 Moving, grading, leveling, excavating, etc. machinery for earth, minerals or ores, n.e.s., self-propelled</v>
          </cell>
        </row>
        <row r="2062">
          <cell r="C2062" t="str">
            <v>635.99</v>
          </cell>
          <cell r="E2062" t="str">
            <v>641.26</v>
          </cell>
          <cell r="F2062" t="str">
            <v>72341 Pile-drivers and pile extractors</v>
          </cell>
        </row>
        <row r="2063">
          <cell r="C2063" t="str">
            <v>244.03</v>
          </cell>
          <cell r="E2063" t="str">
            <v>641.26</v>
          </cell>
          <cell r="F2063" t="str">
            <v>33531 Pitch from coal tar or other mineral tars</v>
          </cell>
        </row>
        <row r="2064">
          <cell r="C2064" t="str">
            <v>244.04</v>
          </cell>
          <cell r="E2064" t="str">
            <v>641.29</v>
          </cell>
          <cell r="F2064" t="str">
            <v>33532 Pitch coke</v>
          </cell>
        </row>
        <row r="2065">
          <cell r="C2065" t="str">
            <v>244.02</v>
          </cell>
          <cell r="E2065" t="str">
            <v>641.29</v>
          </cell>
          <cell r="F2065" t="str">
            <v>33525 Oils and products n.e.s. of the distillation of high temperature coal tar; similar products in which aromatic constituents predominate by weight</v>
          </cell>
        </row>
        <row r="2066">
          <cell r="C2066" t="str">
            <v>633.11</v>
          </cell>
          <cell r="E2066" t="str">
            <v>641.29</v>
          </cell>
          <cell r="F2066" t="str">
            <v>71491 Parts for turbojets or turbopropellers</v>
          </cell>
        </row>
        <row r="2067">
          <cell r="C2067" t="str">
            <v>633.19</v>
          </cell>
          <cell r="E2067" t="str">
            <v>641.63</v>
          </cell>
          <cell r="F2067" t="str">
            <v>71499 Parts for gas turbines, n.e.s.</v>
          </cell>
        </row>
        <row r="2068">
          <cell r="C2068" t="str">
            <v>633.21</v>
          </cell>
          <cell r="E2068" t="str">
            <v>641.41</v>
          </cell>
          <cell r="F2068" t="str">
            <v>71610 Electric motors of an output not exceedng 37.5 w</v>
          </cell>
        </row>
        <row r="2069">
          <cell r="C2069" t="str">
            <v>633.29</v>
          </cell>
          <cell r="E2069" t="str">
            <v>641.41</v>
          </cell>
          <cell r="F2069" t="str">
            <v>71620 Electric motors of an output exceeding 37.5 w and generators, dc</v>
          </cell>
        </row>
        <row r="2070">
          <cell r="C2070" t="str">
            <v>899.74</v>
          </cell>
          <cell r="E2070" t="str">
            <v>641.42</v>
          </cell>
        </row>
        <row r="2071">
          <cell r="C2071" t="str">
            <v>899.79</v>
          </cell>
          <cell r="E2071" t="str">
            <v>641.42</v>
          </cell>
        </row>
        <row r="2072">
          <cell r="C2072" t="str">
            <v>899.79</v>
          </cell>
          <cell r="E2072" t="str">
            <v>641.46</v>
          </cell>
        </row>
        <row r="2073">
          <cell r="C2073" t="str">
            <v>899.71</v>
          </cell>
          <cell r="E2073" t="str">
            <v>641.46</v>
          </cell>
        </row>
        <row r="2074">
          <cell r="C2074" t="str">
            <v>899.71</v>
          </cell>
          <cell r="E2074" t="str">
            <v>641.47</v>
          </cell>
        </row>
        <row r="2075">
          <cell r="C2075" t="str">
            <v>251.2</v>
          </cell>
          <cell r="E2075" t="str">
            <v>641.47</v>
          </cell>
          <cell r="F2075" t="str">
            <v>42141 Virgin olive oil</v>
          </cell>
        </row>
        <row r="2076">
          <cell r="C2076" t="str">
            <v>251.3</v>
          </cell>
          <cell r="E2076" t="str">
            <v>641.47</v>
          </cell>
          <cell r="F2076" t="str">
            <v>42142 Olive oil (except virgin oil) and its fractions</v>
          </cell>
        </row>
        <row r="2077">
          <cell r="C2077" t="str">
            <v>251.41</v>
          </cell>
          <cell r="E2077" t="str">
            <v>641.48</v>
          </cell>
          <cell r="F2077" t="str">
            <v>42149 Oils and their fractions (except olive oil and its fractions) obtained from olives, including blends containing olive oil and its fractions</v>
          </cell>
        </row>
        <row r="2078">
          <cell r="C2078" t="str">
            <v>251.42</v>
          </cell>
          <cell r="E2078" t="str">
            <v>641.48</v>
          </cell>
          <cell r="F2078" t="str">
            <v>42151 Sunflower seed oil or safflower oil, crude</v>
          </cell>
        </row>
        <row r="2079">
          <cell r="C2079" t="str">
            <v>251.51</v>
          </cell>
          <cell r="E2079" t="str">
            <v>641.48</v>
          </cell>
          <cell r="F2079" t="str">
            <v>42159 Refinded oil and fractions thereof</v>
          </cell>
        </row>
        <row r="2080">
          <cell r="C2080" t="str">
            <v>251.52</v>
          </cell>
          <cell r="E2080" t="str">
            <v>641.51</v>
          </cell>
          <cell r="F2080" t="str">
            <v>42161 Corn (maize) oil, crude</v>
          </cell>
        </row>
        <row r="2081">
          <cell r="C2081" t="str">
            <v>251.61</v>
          </cell>
          <cell r="E2081" t="str">
            <v>641.51</v>
          </cell>
          <cell r="F2081" t="str">
            <v>42169 Corn (maize) oil, refined, and its fractions</v>
          </cell>
        </row>
        <row r="2082">
          <cell r="C2082" t="str">
            <v>251.61</v>
          </cell>
          <cell r="E2082" t="str">
            <v>641.51</v>
          </cell>
          <cell r="F2082" t="str">
            <v>42171 Rape, colza or mustard oil, crude</v>
          </cell>
        </row>
        <row r="2083">
          <cell r="C2083" t="str">
            <v>251.62</v>
          </cell>
          <cell r="E2083" t="str">
            <v>641.54</v>
          </cell>
          <cell r="F2083" t="str">
            <v>42179 Refined oil and fractions thereof</v>
          </cell>
        </row>
        <row r="2084">
          <cell r="C2084" t="str">
            <v>251.62</v>
          </cell>
          <cell r="E2084" t="str">
            <v>641.54</v>
          </cell>
          <cell r="F2084" t="str">
            <v>42180 Sesame (sesamum) oil and its fractions</v>
          </cell>
        </row>
        <row r="2085">
          <cell r="C2085" t="str">
            <v>251.91</v>
          </cell>
          <cell r="E2085" t="str">
            <v>641.52</v>
          </cell>
          <cell r="F2085" t="str">
            <v>42211 Linseed oil, crude</v>
          </cell>
        </row>
        <row r="2086">
          <cell r="C2086" t="str">
            <v>251.92</v>
          </cell>
          <cell r="E2086" t="str">
            <v>641.56</v>
          </cell>
          <cell r="F2086" t="str">
            <v>42219 Linseed oil, refined, and its fractions</v>
          </cell>
        </row>
        <row r="2087">
          <cell r="C2087" t="str">
            <v>251.92</v>
          </cell>
          <cell r="E2087" t="str">
            <v>641.56</v>
          </cell>
          <cell r="F2087" t="str">
            <v>42221 Palm oil, crude</v>
          </cell>
        </row>
        <row r="2088">
          <cell r="C2088" t="str">
            <v>251.92</v>
          </cell>
          <cell r="E2088" t="str">
            <v>641.59</v>
          </cell>
          <cell r="F2088" t="str">
            <v>42229 Palm oil, refined, and its fractions</v>
          </cell>
        </row>
        <row r="2089">
          <cell r="C2089" t="str">
            <v>251.92</v>
          </cell>
          <cell r="E2089" t="str">
            <v>641.59</v>
          </cell>
          <cell r="F2089" t="str">
            <v>42231 Coconut (copra) oil, crude</v>
          </cell>
        </row>
        <row r="2090">
          <cell r="C2090" t="str">
            <v>251.92</v>
          </cell>
          <cell r="E2090" t="str">
            <v>641.59</v>
          </cell>
          <cell r="F2090" t="str">
            <v>42239 Coconut (copra) oil, refined, and its fractions</v>
          </cell>
        </row>
        <row r="2091">
          <cell r="C2091" t="str">
            <v>251.11</v>
          </cell>
          <cell r="E2091" t="str">
            <v>641.53</v>
          </cell>
          <cell r="F2091" t="str">
            <v>42121 Cottonseed oil, crude, whether or not gossypol has been removed</v>
          </cell>
        </row>
        <row r="2092">
          <cell r="C2092" t="str">
            <v>251.12</v>
          </cell>
          <cell r="E2092" t="str">
            <v>641.53</v>
          </cell>
          <cell r="F2092" t="str">
            <v>42129 Cottonseed oil, refined, and its fractions</v>
          </cell>
        </row>
        <row r="2093">
          <cell r="C2093" t="str">
            <v>251.13</v>
          </cell>
          <cell r="E2093" t="str">
            <v>641.53</v>
          </cell>
          <cell r="F2093" t="str">
            <v>42131 Peanut (groundnut) oil, crude</v>
          </cell>
        </row>
        <row r="2094">
          <cell r="C2094" t="str">
            <v>251.19</v>
          </cell>
          <cell r="E2094" t="str">
            <v>641.53</v>
          </cell>
          <cell r="F2094" t="str">
            <v>42139 Peanut (groundnut) oil, refined, and its fractions</v>
          </cell>
        </row>
        <row r="2095">
          <cell r="C2095" t="str">
            <v>641.1</v>
          </cell>
          <cell r="E2095" t="str">
            <v>641.92</v>
          </cell>
          <cell r="F2095" t="str">
            <v>72343 Coal or rock cutters and tunneling machinery, not self-propelled</v>
          </cell>
        </row>
        <row r="2096">
          <cell r="C2096" t="str">
            <v>641.21</v>
          </cell>
          <cell r="E2096" t="str">
            <v>641.64</v>
          </cell>
          <cell r="F2096" t="str">
            <v>72347 Moving, grading, leveling, excavating, etc., machinery, n.e.s. for earth, minerals or ores, not self-propelled</v>
          </cell>
        </row>
        <row r="2097">
          <cell r="C2097" t="str">
            <v>641.22</v>
          </cell>
          <cell r="E2097" t="str">
            <v>641.61</v>
          </cell>
          <cell r="F2097" t="str">
            <v>72348 Machinery for public works, building or the like, n.e.s.</v>
          </cell>
        </row>
        <row r="2098">
          <cell r="C2098" t="str">
            <v>641.23</v>
          </cell>
          <cell r="E2098" t="str">
            <v>641.62</v>
          </cell>
          <cell r="F2098" t="str">
            <v>72391 Machinery buckets, shovels, grabs and grips</v>
          </cell>
        </row>
        <row r="2099">
          <cell r="C2099" t="str">
            <v>641.24</v>
          </cell>
          <cell r="E2099" t="str">
            <v>641.69</v>
          </cell>
          <cell r="F2099" t="str">
            <v>72392 Bulldozer or angledozer blades</v>
          </cell>
        </row>
        <row r="2100">
          <cell r="C2100" t="str">
            <v>641.25</v>
          </cell>
          <cell r="E2100" t="str">
            <v>641.31</v>
          </cell>
          <cell r="F2100" t="str">
            <v>72393 Parts for boring or sinking machinery</v>
          </cell>
        </row>
        <row r="2101">
          <cell r="C2101" t="str">
            <v>641.26</v>
          </cell>
          <cell r="E2101" t="str">
            <v>641.31</v>
          </cell>
          <cell r="F2101" t="str">
            <v>72399 Parts n.e.s., of civil engineering etc. machinery, including mining and public works machinery parts (heading 723) and cranes etc. (heading 744.3)</v>
          </cell>
        </row>
        <row r="2102">
          <cell r="C2102" t="str">
            <v>641.26</v>
          </cell>
          <cell r="E2102" t="str">
            <v>641.32</v>
          </cell>
          <cell r="F2102" t="str">
            <v>72433 Sewing machines, household type</v>
          </cell>
        </row>
        <row r="2103">
          <cell r="C2103" t="str">
            <v>641.26</v>
          </cell>
          <cell r="E2103" t="str">
            <v>641.32</v>
          </cell>
          <cell r="F2103" t="str">
            <v>72435 Sewing machines, other than household type</v>
          </cell>
        </row>
        <row r="2104">
          <cell r="C2104" t="str">
            <v>641.27</v>
          </cell>
          <cell r="E2104" t="str">
            <v>641.32</v>
          </cell>
          <cell r="F2104" t="str">
            <v>72439 Sewing machine needles; sewing machine furniture, bases and covers and parts thereof; sewing machine parts</v>
          </cell>
        </row>
        <row r="2105">
          <cell r="C2105" t="str">
            <v>641.2</v>
          </cell>
          <cell r="E2105" t="str">
            <v>641.34</v>
          </cell>
          <cell r="F2105" t="str">
            <v>72344 Boring and sinking machinery, n.e.s., not self-propelled</v>
          </cell>
        </row>
        <row r="2106">
          <cell r="C2106" t="str">
            <v>641.2</v>
          </cell>
          <cell r="E2106" t="str">
            <v>641.34</v>
          </cell>
          <cell r="F2106" t="str">
            <v>72345 Tamping or compacting machinery, not self-propelled</v>
          </cell>
        </row>
        <row r="2107">
          <cell r="C2107" t="str">
            <v>641.29</v>
          </cell>
          <cell r="E2107" t="str">
            <v>641.74</v>
          </cell>
          <cell r="F2107" t="str">
            <v>72441 Textile machines for extruding, drawing, texturing or cutting manmade textile materials</v>
          </cell>
        </row>
        <row r="2108">
          <cell r="C2108" t="str">
            <v>641.63</v>
          </cell>
          <cell r="E2108" t="str">
            <v>641.75</v>
          </cell>
          <cell r="F2108" t="str">
            <v>72667 Printing machinery, n.e.s.</v>
          </cell>
        </row>
        <row r="2109">
          <cell r="C2109" t="str">
            <v>641.41</v>
          </cell>
          <cell r="E2109" t="str">
            <v>641.76</v>
          </cell>
          <cell r="F2109" t="str">
            <v>72461 Auxiliary textile machinery for preparing and/or producing fibers and yarns or weaving, knitting, stitch-bonding, etc. machines</v>
          </cell>
        </row>
        <row r="2110">
          <cell r="C2110" t="str">
            <v>641.41</v>
          </cell>
          <cell r="E2110" t="str">
            <v>641.77</v>
          </cell>
          <cell r="F2110" t="str">
            <v>72467 Parts and accessories of weaving machines (looms) or their auxiliary machines</v>
          </cell>
        </row>
        <row r="2111">
          <cell r="C2111" t="str">
            <v>641.42</v>
          </cell>
          <cell r="E2111" t="str">
            <v>641.77</v>
          </cell>
          <cell r="F2111" t="str">
            <v>72468 Parts and accessories of knitting and stitch-bonding machines, tulle, lace, embroidery, net, etc. machines or their auxiliary machines</v>
          </cell>
        </row>
        <row r="2112">
          <cell r="C2112" t="str">
            <v>641.42</v>
          </cell>
          <cell r="E2112" t="str">
            <v>641.73</v>
          </cell>
          <cell r="F2112" t="str">
            <v>72471 Household or laundry-type washing machines (including machines which both wash and dry), of a dry linen capacity exceeding 10 kgs</v>
          </cell>
        </row>
        <row r="2113">
          <cell r="C2113" t="str">
            <v>641.46</v>
          </cell>
          <cell r="E2113" t="str">
            <v>641.78</v>
          </cell>
          <cell r="F2113" t="str">
            <v>72472 Dry-cleaning machines for textiles</v>
          </cell>
        </row>
        <row r="2114">
          <cell r="C2114" t="str">
            <v>641.46</v>
          </cell>
          <cell r="E2114" t="str">
            <v>641.78</v>
          </cell>
          <cell r="F2114" t="str">
            <v>72473 Textile drying machines (not centrifical type of heading 743.5), of a dry linen capacity exceeding 10 kgs</v>
          </cell>
        </row>
        <row r="2115">
          <cell r="C2115" t="str">
            <v>641.47</v>
          </cell>
          <cell r="E2115" t="str">
            <v>641.71</v>
          </cell>
          <cell r="F2115" t="str">
            <v>72474 Textile machinery for washing, wringing, pressing, dyeing, coating etc. textile yarn, fabric or articles; textile machinery, n.e.s.</v>
          </cell>
        </row>
        <row r="2116">
          <cell r="C2116" t="str">
            <v>641.47</v>
          </cell>
          <cell r="E2116" t="str">
            <v>641.72</v>
          </cell>
          <cell r="F2116" t="str">
            <v>72481 Leather machinery for preparing, tanning or working hides, skins or leather</v>
          </cell>
        </row>
        <row r="2117">
          <cell r="C2117" t="str">
            <v>641.47</v>
          </cell>
          <cell r="E2117" t="str">
            <v>641.79</v>
          </cell>
          <cell r="F2117" t="str">
            <v>72483 Leather machinery for making or repairing footwear</v>
          </cell>
        </row>
        <row r="2118">
          <cell r="C2118" t="str">
            <v>641.48</v>
          </cell>
          <cell r="E2118" t="str">
            <v>641.79</v>
          </cell>
          <cell r="F2118" t="str">
            <v>72485 Leather machinery for making or repairing articles, of hides, skins or leather, other than footwear</v>
          </cell>
        </row>
        <row r="2119">
          <cell r="C2119" t="str">
            <v>641.48</v>
          </cell>
          <cell r="E2119" t="str">
            <v>641.93</v>
          </cell>
          <cell r="F2119" t="str">
            <v>72488 Parts for leather machinery designed for preparing, tanning or working hides or leather or for making or repairing footwear or other leather articles</v>
          </cell>
        </row>
        <row r="2120">
          <cell r="C2120" t="str">
            <v>641.48</v>
          </cell>
          <cell r="E2120" t="str">
            <v>642.41</v>
          </cell>
          <cell r="F2120" t="str">
            <v>72491 Parts for household or laundry type washing machines</v>
          </cell>
        </row>
        <row r="2121">
          <cell r="C2121" t="str">
            <v>641.51</v>
          </cell>
          <cell r="E2121" t="str">
            <v>642.41</v>
          </cell>
          <cell r="F2121" t="str">
            <v>72512 Machinery for making or finishing paper or paperboard</v>
          </cell>
        </row>
        <row r="2122">
          <cell r="C2122" t="str">
            <v>641.5</v>
          </cell>
          <cell r="E2122" t="str">
            <v>641.55</v>
          </cell>
          <cell r="F2122" t="str">
            <v>72492 Parts for textile machinery designed for washing, drying, bleaching, dyeing, etc. yarn, fabric or articles (not for household or laundry type washers)</v>
          </cell>
        </row>
        <row r="2123">
          <cell r="C2123" t="str">
            <v>641.5</v>
          </cell>
          <cell r="E2123" t="str">
            <v>641.94</v>
          </cell>
          <cell r="F2123" t="str">
            <v>72511 Machinery for making pulp of fibrous cellulosic material</v>
          </cell>
        </row>
        <row r="2124">
          <cell r="C2124" t="str">
            <v>641.54</v>
          </cell>
          <cell r="E2124" t="str">
            <v>641.94</v>
          </cell>
          <cell r="F2124" t="str">
            <v>72591 Parts of machines for making pulp of fiberous cellulosic material or for making or finishing paper or paperboard</v>
          </cell>
        </row>
        <row r="2125">
          <cell r="C2125" t="str">
            <v>641.54</v>
          </cell>
          <cell r="E2125" t="str">
            <v>641.94</v>
          </cell>
          <cell r="F2125" t="str">
            <v>72599 Parts of machinery for making up paper pulp, paper or paperboard, n.e.s.</v>
          </cell>
        </row>
        <row r="2126">
          <cell r="C2126" t="str">
            <v>641.52</v>
          </cell>
          <cell r="E2126" t="str">
            <v>642.42</v>
          </cell>
          <cell r="F2126" t="str">
            <v>72521 Paper cutting machines of all kinds</v>
          </cell>
        </row>
        <row r="2127">
          <cell r="C2127" t="str">
            <v>641.56</v>
          </cell>
          <cell r="E2127" t="str">
            <v>642.42</v>
          </cell>
          <cell r="F2127" t="str">
            <v>72659 Offset printing machinery n.e.s.</v>
          </cell>
        </row>
        <row r="2128">
          <cell r="C2128" t="str">
            <v>641.56</v>
          </cell>
          <cell r="E2128" t="str">
            <v>642.21</v>
          </cell>
          <cell r="F2128" t="str">
            <v>72661 Letterpress printing machinery (excluding flexographic printing)</v>
          </cell>
        </row>
        <row r="2129">
          <cell r="C2129" t="str">
            <v>641.54</v>
          </cell>
          <cell r="E2129" t="str">
            <v>642.22</v>
          </cell>
          <cell r="F2129" t="str">
            <v>72631 Typesetting and typefounding machinery, apparatus and equipment for making printing blocks, plates, cylinders or other printing components</v>
          </cell>
        </row>
        <row r="2130">
          <cell r="C2130" t="str">
            <v>641.54</v>
          </cell>
          <cell r="E2130" t="str">
            <v>642.23</v>
          </cell>
          <cell r="F2130" t="str">
            <v>72635 Printng type, blocks, plates and other printing components; plates, cylinders and lithographic stones prepared for printing purposes</v>
          </cell>
        </row>
        <row r="2131">
          <cell r="C2131" t="str">
            <v>641.54</v>
          </cell>
          <cell r="E2131" t="str">
            <v>642.43</v>
          </cell>
          <cell r="F2131" t="str">
            <v>72651 Offset printing machinery, reel fed</v>
          </cell>
        </row>
        <row r="2132">
          <cell r="C2132" t="str">
            <v>641.53</v>
          </cell>
          <cell r="E2132" t="str">
            <v>642.94</v>
          </cell>
          <cell r="F2132" t="str">
            <v>72523 Machines for making paper bags, sacks or envelopes</v>
          </cell>
        </row>
        <row r="2133">
          <cell r="C2133" t="str">
            <v>641.53</v>
          </cell>
          <cell r="E2133" t="str">
            <v>642.94</v>
          </cell>
          <cell r="F2133" t="str">
            <v>72525 Machines for making paper cartons, boxes, cases, tubes, drums or similar containers, other than by molding</v>
          </cell>
        </row>
        <row r="2134">
          <cell r="C2134" t="str">
            <v>641.53</v>
          </cell>
          <cell r="E2134" t="str">
            <v>642.95</v>
          </cell>
          <cell r="F2134" t="str">
            <v>72527 Machines for molding articles in paper pulp, paper or paperboard</v>
          </cell>
        </row>
        <row r="2135">
          <cell r="C2135" t="str">
            <v>641.53</v>
          </cell>
          <cell r="E2135" t="str">
            <v>642.94</v>
          </cell>
          <cell r="F2135" t="str">
            <v>72529 Paper pulp, paper and paperboard machinery, n.e.s.</v>
          </cell>
        </row>
        <row r="2136">
          <cell r="C2136" t="str">
            <v>641.92</v>
          </cell>
          <cell r="E2136" t="str">
            <v>642.94</v>
          </cell>
          <cell r="F2136" t="str">
            <v>72832 Machinery for crushing or grinding earth, stone, ores or other mineral substances in solid (including powder or paste) form</v>
          </cell>
        </row>
        <row r="2137">
          <cell r="C2137" t="str">
            <v>641.64</v>
          </cell>
          <cell r="E2137" t="str">
            <v>642.11</v>
          </cell>
          <cell r="F2137" t="str">
            <v>72668 Machines for uses ancillary to printing</v>
          </cell>
        </row>
        <row r="2138">
          <cell r="C2138" t="str">
            <v>641.61</v>
          </cell>
          <cell r="E2138" t="str">
            <v>642.12</v>
          </cell>
          <cell r="F2138" t="str">
            <v>72663 Flexographic printing machinery</v>
          </cell>
        </row>
        <row r="2139">
          <cell r="C2139" t="str">
            <v>641.62</v>
          </cell>
          <cell r="E2139" t="str">
            <v>642.13</v>
          </cell>
          <cell r="F2139" t="str">
            <v>72665 Gravure printing machinery</v>
          </cell>
        </row>
        <row r="2140">
          <cell r="C2140" t="str">
            <v>641.69</v>
          </cell>
          <cell r="E2140" t="str">
            <v>642.14</v>
          </cell>
          <cell r="F2140" t="str">
            <v>72681 Bookbinding machinery (including book-sewing machines)</v>
          </cell>
        </row>
        <row r="2141">
          <cell r="C2141" t="str">
            <v>641.31</v>
          </cell>
          <cell r="E2141" t="str">
            <v>642.15</v>
          </cell>
          <cell r="F2141" t="str">
            <v>72451 Weaving machines (looms)</v>
          </cell>
        </row>
        <row r="2142">
          <cell r="C2142" t="str">
            <v>641.31</v>
          </cell>
          <cell r="E2142" t="str">
            <v>642.16</v>
          </cell>
          <cell r="F2142" t="str">
            <v>72452 Knitting and stitch-bonding machines</v>
          </cell>
        </row>
        <row r="2143">
          <cell r="C2143" t="str">
            <v>641.31</v>
          </cell>
          <cell r="E2143" t="str">
            <v>642.31</v>
          </cell>
          <cell r="F2143" t="str">
            <v>72453 Machines for making gimped yarn, tulle, lace, embroidery, trimmings, braid and tufting</v>
          </cell>
        </row>
        <row r="2144">
          <cell r="C2144" t="str">
            <v>641.3</v>
          </cell>
          <cell r="E2144" t="str">
            <v>642.32</v>
          </cell>
          <cell r="F2144" t="str">
            <v>72442 Textile machines for preparing textile fibers</v>
          </cell>
        </row>
        <row r="2145">
          <cell r="C2145" t="str">
            <v>641.3</v>
          </cell>
          <cell r="E2145" t="str">
            <v>642.33</v>
          </cell>
          <cell r="F2145" t="str">
            <v>72443 Textile spinning, doubling or twisting machines; textile winding (includingweft winding) or reeling machines</v>
          </cell>
        </row>
        <row r="2146">
          <cell r="C2146" t="str">
            <v>641.3</v>
          </cell>
          <cell r="E2146" t="str">
            <v>642.34</v>
          </cell>
          <cell r="F2146" t="str">
            <v>72449 Parts and accessories of textile machinery designed for use in the preparation and production of textile fibers and yarns</v>
          </cell>
        </row>
        <row r="2147">
          <cell r="C2147" t="str">
            <v>641.34</v>
          </cell>
          <cell r="E2147" t="str">
            <v>642.35</v>
          </cell>
          <cell r="F2147" t="str">
            <v>72454 Textile machines for preparing yarns for use on textile machinery for weaving, knitting, stitch-bondind etc. and making tulle, lace, embroidery, etc.</v>
          </cell>
        </row>
        <row r="2148">
          <cell r="C2148" t="str">
            <v>641.34</v>
          </cell>
          <cell r="E2148" t="str">
            <v>642.39</v>
          </cell>
          <cell r="F2148" t="str">
            <v>72455 Machinery for the manufacture or finishing of felt or nonwovens in the piece or in shapes, including felt hats; blocks for making hats</v>
          </cell>
        </row>
        <row r="2149">
          <cell r="C2149" t="str">
            <v>641.74</v>
          </cell>
          <cell r="E2149" t="str">
            <v>892.81</v>
          </cell>
          <cell r="F2149" t="str">
            <v>72711 Machinery used in the grain milling industry or for the working of cereals or dried leguminous vegetables (other than farm type machinery)</v>
          </cell>
        </row>
        <row r="2150">
          <cell r="C2150" t="str">
            <v>641.75</v>
          </cell>
          <cell r="E2150" t="str">
            <v>892.81</v>
          </cell>
          <cell r="F2150" t="str">
            <v>72719 Parts for machinery (other than farm type) used for grain milling or the working, cleaning, sorting etc. of cereals or dried leguminous vegetables</v>
          </cell>
        </row>
        <row r="2151">
          <cell r="C2151" t="str">
            <v>641.76</v>
          </cell>
          <cell r="E2151" t="str">
            <v>642.91</v>
          </cell>
          <cell r="F2151" t="str">
            <v>72721 Machinery for the extraction or preparation of animal or fixed vegetable fats and oils</v>
          </cell>
        </row>
        <row r="2152">
          <cell r="C2152" t="str">
            <v>641.77</v>
          </cell>
          <cell r="E2152" t="str">
            <v>642.91</v>
          </cell>
          <cell r="F2152" t="str">
            <v>72722 Machinery, n.e.s., for the industrial preparation or manufacture of food or drink</v>
          </cell>
        </row>
        <row r="2153">
          <cell r="C2153" t="str">
            <v>641.77</v>
          </cell>
          <cell r="E2153" t="str">
            <v>642.45</v>
          </cell>
          <cell r="F2153" t="str">
            <v>72729 Parts for the machinery, n.e.s. for the industrial preparation or manufacture of food or drink</v>
          </cell>
        </row>
        <row r="2154">
          <cell r="C2154" t="str">
            <v>641.73</v>
          </cell>
          <cell r="E2154" t="str">
            <v>642.99</v>
          </cell>
          <cell r="F2154" t="str">
            <v>72699 Parts for printing machinery and parts of machines for uses ancillary to printing</v>
          </cell>
        </row>
        <row r="2155">
          <cell r="C2155" t="str">
            <v>641.78</v>
          </cell>
          <cell r="E2155" t="str">
            <v>642.93</v>
          </cell>
          <cell r="F2155" t="str">
            <v>72811 Machine tools for working stone, ceramics, concrete, asbestos-cement, etc. or for cold working glass, n.e.s.</v>
          </cell>
        </row>
        <row r="2156">
          <cell r="C2156" t="str">
            <v>641.78</v>
          </cell>
          <cell r="E2156" t="str">
            <v>642.93</v>
          </cell>
          <cell r="F2156" t="str">
            <v>72812 Machine tools for working wood, cork, bone, hard rubber, hard plastic, etc.(including machines for nailing, stapling, glueing, etc.), n.e.s.</v>
          </cell>
        </row>
        <row r="2157">
          <cell r="C2157" t="str">
            <v>641.71</v>
          </cell>
          <cell r="E2157" t="str">
            <v>642.99</v>
          </cell>
          <cell r="F2157" t="str">
            <v>72689 Parts for bookbinding machinery</v>
          </cell>
        </row>
        <row r="2158">
          <cell r="C2158" t="str">
            <v>641.72</v>
          </cell>
          <cell r="E2158" t="str">
            <v>642.99</v>
          </cell>
          <cell r="F2158" t="str">
            <v>72691 Parts for typesetting and typefounding machinery, apparatus and equipment</v>
          </cell>
        </row>
        <row r="2159">
          <cell r="C2159" t="str">
            <v>641.79</v>
          </cell>
          <cell r="E2159" t="str">
            <v>892.15</v>
          </cell>
          <cell r="F2159" t="str">
            <v>72819 Parts and accessories suitable for use solely or principally with machine tools specialized for particular industries, n.e.s.</v>
          </cell>
        </row>
        <row r="2160">
          <cell r="C2160" t="str">
            <v>641.79</v>
          </cell>
          <cell r="E2160" t="str">
            <v>892.16</v>
          </cell>
          <cell r="F2160" t="str">
            <v>72831 Machinery for sorting, screening, separating or washing earth, stone, ores or other mineral substances, in solid (including powder or paste) form</v>
          </cell>
        </row>
        <row r="2161">
          <cell r="C2161" t="str">
            <v>641.93</v>
          </cell>
          <cell r="E2161" t="str">
            <v>892.19</v>
          </cell>
          <cell r="F2161" t="str">
            <v>72833 Machinery for mixing or kneading earth, stone, ores or other mineral substances in solid (including powder or paste) form</v>
          </cell>
        </row>
        <row r="2162">
          <cell r="C2162" t="str">
            <v>642.41</v>
          </cell>
          <cell r="E2162" t="str">
            <v>892.21</v>
          </cell>
          <cell r="F2162" t="str">
            <v>73123 Multistation transfer machines for working metal</v>
          </cell>
        </row>
        <row r="2163">
          <cell r="C2163" t="str">
            <v>642.41</v>
          </cell>
          <cell r="E2163" t="str">
            <v>892.29</v>
          </cell>
          <cell r="F2163" t="str">
            <v>73131 Horizontal lathes, numerically controlled, for removing metal</v>
          </cell>
        </row>
        <row r="2164">
          <cell r="C2164" t="str">
            <v>641.55</v>
          </cell>
          <cell r="E2164" t="str">
            <v>892.12</v>
          </cell>
          <cell r="F2164" t="str">
            <v>72655 Offset printing machinery, sheet fed office type (sheet size not exceeding 22 x 36 cm)</v>
          </cell>
        </row>
        <row r="2165">
          <cell r="C2165" t="str">
            <v>641.94</v>
          </cell>
          <cell r="E2165" t="str">
            <v>892.85</v>
          </cell>
          <cell r="F2165" t="str">
            <v>72834 Machinery for agglomerating, shaping or molding solid mineral fuels, ceramic pastes, etc. in powder or paste form, and for forming sand foundry molds</v>
          </cell>
        </row>
        <row r="2166">
          <cell r="C2166" t="str">
            <v>641.94</v>
          </cell>
          <cell r="E2166" t="str">
            <v>892.14</v>
          </cell>
          <cell r="F2166" t="str">
            <v>72839 Parts of machinery for sorting, washing, crushing or mixing earth, stone, ores etc., and for shaping solid mineral fuels, ceramic pastes etc.</v>
          </cell>
        </row>
        <row r="2167">
          <cell r="C2167" t="str">
            <v>641.94</v>
          </cell>
          <cell r="E2167" t="str">
            <v>892.13</v>
          </cell>
          <cell r="F2167" t="str">
            <v>72841 Machines for assembling electric or electronic lamps, tubes, etc. in glass envelopes; machines for manufacturing or hot working glass or glassware</v>
          </cell>
        </row>
        <row r="2168">
          <cell r="C2168" t="str">
            <v>641.94</v>
          </cell>
          <cell r="E2168" t="str">
            <v>892.14</v>
          </cell>
          <cell r="F2168" t="str">
            <v>72842 Machinery for working rubber or plastics or for the manufacture of products made from rubber or plastics, n.e.s.</v>
          </cell>
        </row>
        <row r="2169">
          <cell r="C2169" t="str">
            <v>659.11</v>
          </cell>
          <cell r="E2169" t="str">
            <v>892.82</v>
          </cell>
          <cell r="F2169" t="str">
            <v>84240 Dresses of woven textile fabrics, women's or girls'</v>
          </cell>
        </row>
        <row r="2170">
          <cell r="C2170" t="str">
            <v>642.42</v>
          </cell>
          <cell r="E2170" t="str">
            <v>892.83</v>
          </cell>
          <cell r="F2170" t="str">
            <v>73135 Lathes (other than horizontal lathes), numerically controlled, for removingmetal</v>
          </cell>
        </row>
        <row r="2171">
          <cell r="C2171" t="str">
            <v>642.42</v>
          </cell>
          <cell r="E2171" t="str">
            <v>892.41</v>
          </cell>
          <cell r="F2171" t="str">
            <v>73137 Horizontal lathes, other than numerically controlled, for removing metal</v>
          </cell>
        </row>
        <row r="2172">
          <cell r="C2172" t="str">
            <v>642.42</v>
          </cell>
          <cell r="E2172" t="str">
            <v>892.41</v>
          </cell>
          <cell r="F2172" t="str">
            <v>73139 Lathes, n.e.s. (other than horizontal and other than numerically controlled) for removing metal</v>
          </cell>
        </row>
        <row r="2173">
          <cell r="C2173" t="str">
            <v>642.42</v>
          </cell>
          <cell r="E2173" t="str">
            <v>892.42</v>
          </cell>
          <cell r="F2173" t="str">
            <v>73141 Way-type unit head machines for drilling, boring, milling, etc. by removing metal</v>
          </cell>
        </row>
        <row r="2174">
          <cell r="C2174" t="str">
            <v>642.21</v>
          </cell>
          <cell r="E2174" t="str">
            <v>892.84</v>
          </cell>
          <cell r="F2174" t="str">
            <v>72852 Parts of machinery for working rubber or plastics or manufacturing products made from rubber or plastics, n.e.s.</v>
          </cell>
        </row>
        <row r="2175">
          <cell r="C2175" t="str">
            <v>642.22</v>
          </cell>
          <cell r="E2175" t="str">
            <v>892.86</v>
          </cell>
          <cell r="F2175" t="str">
            <v>72853 Parts of machinery for preparing or making up tobacco, n.e.s.</v>
          </cell>
        </row>
        <row r="2176">
          <cell r="C2176" t="str">
            <v>642.23</v>
          </cell>
          <cell r="E2176" t="str">
            <v>892.87</v>
          </cell>
          <cell r="F2176" t="str">
            <v>72855 Parts, n.e.s., of machinery for public works etc., preparing animal or fixed vegetable fats and oils, and specialized for particular industries n.e.s.</v>
          </cell>
        </row>
        <row r="2177">
          <cell r="C2177" t="str">
            <v>642.43</v>
          </cell>
          <cell r="E2177" t="str">
            <v>892.89</v>
          </cell>
          <cell r="F2177" t="str">
            <v>73142 Drilling machines, other than way-type head machines, numerically controlled for drilling metal</v>
          </cell>
        </row>
        <row r="2178">
          <cell r="C2178" t="str">
            <v>642.94</v>
          </cell>
          <cell r="E2178" t="str">
            <v>261.41</v>
          </cell>
          <cell r="F2178" t="str">
            <v>73153 Milling machines, n.e.s., numerically controlled, for milling metal</v>
          </cell>
        </row>
        <row r="2179">
          <cell r="C2179" t="str">
            <v>642.94</v>
          </cell>
          <cell r="E2179" t="str">
            <v>261.3</v>
          </cell>
          <cell r="F2179" t="str">
            <v>73154 Milling machines for milling metal, n.e.s., other than numerically controlled</v>
          </cell>
        </row>
        <row r="2180">
          <cell r="C2180" t="str">
            <v>642.95</v>
          </cell>
          <cell r="E2180" t="str">
            <v>261.42</v>
          </cell>
          <cell r="F2180" t="str">
            <v>73162 Flat-surface grinding machines, except numerically controlled, positioning in any one axis can be set to an accuracy of at least 0.01 mm, metalworking</v>
          </cell>
        </row>
        <row r="2181">
          <cell r="C2181" t="str">
            <v>642.94</v>
          </cell>
          <cell r="E2181" t="str">
            <v>651.92</v>
          </cell>
          <cell r="F2181" t="str">
            <v>73157 Machine tools for threading or tapping by removing metal, n.e.s.</v>
          </cell>
        </row>
        <row r="2182">
          <cell r="C2182" t="str">
            <v>642.94</v>
          </cell>
          <cell r="E2182" t="str">
            <v>651.93</v>
          </cell>
          <cell r="F2182" t="str">
            <v>73161 Flat-surface grinding machines, numerically controlled, positioning in any one axis can be set to an accuracy of at least 0.01 mm, metalworking</v>
          </cell>
        </row>
        <row r="2183">
          <cell r="C2183" t="str">
            <v>642.11</v>
          </cell>
          <cell r="E2183" t="str">
            <v>651.94</v>
          </cell>
          <cell r="F2183" t="str">
            <v>72843 Machinery for preparing or making up tobacco, n.e.s.</v>
          </cell>
        </row>
        <row r="2184">
          <cell r="C2184" t="str">
            <v>642.12</v>
          </cell>
          <cell r="E2184" t="str">
            <v>654.11</v>
          </cell>
          <cell r="F2184" t="str">
            <v>72844 Presses for the manufacture of particle board or fiber building board of wood, etc.; machinery for treating wood or cork, n.e.s.</v>
          </cell>
        </row>
        <row r="2185">
          <cell r="C2185" t="str">
            <v>642.13</v>
          </cell>
          <cell r="E2185" t="str">
            <v>654.13</v>
          </cell>
          <cell r="F2185" t="str">
            <v>72846 Machinery for treating metal (including electric wire coil-winders), n.e.s.</v>
          </cell>
        </row>
        <row r="2186">
          <cell r="C2186" t="str">
            <v>642.14</v>
          </cell>
          <cell r="E2186" t="str">
            <v>654.19</v>
          </cell>
          <cell r="F2186" t="str">
            <v>72847 Machinery and apparatus for isotopic separation, and parts thereof, n.e.s.</v>
          </cell>
        </row>
        <row r="2187">
          <cell r="C2187" t="str">
            <v>642.15</v>
          </cell>
          <cell r="E2187" t="str">
            <v>268.11</v>
          </cell>
          <cell r="F2187" t="str">
            <v>72849 Machinery having individual functions, n.e.s.</v>
          </cell>
        </row>
        <row r="2188">
          <cell r="C2188" t="str">
            <v>642.16</v>
          </cell>
          <cell r="E2188" t="str">
            <v>268.19</v>
          </cell>
          <cell r="F2188" t="str">
            <v>72851 Parts for machines assembling electric or electronic lamps, tubes, etc.; parts for machines manufacturing or hot working glass or glassware</v>
          </cell>
        </row>
        <row r="2189">
          <cell r="C2189" t="str">
            <v>642.31</v>
          </cell>
          <cell r="E2189" t="str">
            <v>268.21</v>
          </cell>
          <cell r="F2189" t="str">
            <v>73111 Machine tools operated by laser, or other light or photon beam processes</v>
          </cell>
        </row>
        <row r="2190">
          <cell r="C2190" t="str">
            <v>642.32</v>
          </cell>
          <cell r="E2190" t="str">
            <v>268.21</v>
          </cell>
          <cell r="F2190" t="str">
            <v>73112 Machine tools operated by ultrasonic processes</v>
          </cell>
        </row>
        <row r="2191">
          <cell r="C2191" t="str">
            <v>642.33</v>
          </cell>
          <cell r="E2191" t="str">
            <v>268.29</v>
          </cell>
          <cell r="F2191" t="str">
            <v>73113 Machine tools operated by electro-discharge processes</v>
          </cell>
        </row>
        <row r="2192">
          <cell r="C2192" t="str">
            <v>642.34</v>
          </cell>
          <cell r="E2192" t="str">
            <v>268.3</v>
          </cell>
          <cell r="F2192" t="str">
            <v>73114 Machine tools operated by electro-chemical, electron-beam, ionic-beam or plasma arc process</v>
          </cell>
        </row>
        <row r="2193">
          <cell r="C2193" t="str">
            <v>642.35</v>
          </cell>
          <cell r="E2193" t="str">
            <v>268.3</v>
          </cell>
          <cell r="F2193" t="str">
            <v>73121 Machining centers for working metal</v>
          </cell>
        </row>
        <row r="2194">
          <cell r="C2194" t="str">
            <v>642.39</v>
          </cell>
          <cell r="E2194" t="str">
            <v>268.5</v>
          </cell>
          <cell r="F2194" t="str">
            <v>73122 Unit construction machines (single station) for working metal</v>
          </cell>
        </row>
        <row r="2195">
          <cell r="C2195" t="str">
            <v>892.81</v>
          </cell>
          <cell r="E2195" t="str">
            <v>268.63</v>
          </cell>
        </row>
        <row r="2196">
          <cell r="C2196" t="str">
            <v>892.81</v>
          </cell>
          <cell r="E2196" t="str">
            <v>268.69</v>
          </cell>
        </row>
        <row r="2197">
          <cell r="C2197" t="str">
            <v>642.91</v>
          </cell>
          <cell r="E2197" t="str">
            <v>268.69</v>
          </cell>
          <cell r="F2197" t="str">
            <v>73146 Boring machines, n.e.s., for working metal</v>
          </cell>
        </row>
        <row r="2198">
          <cell r="C2198" t="str">
            <v>642.91</v>
          </cell>
          <cell r="E2198" t="str">
            <v>268.62</v>
          </cell>
          <cell r="F2198" t="str">
            <v>73151 Milling machines, knee type, numerically controlled, for milling metal</v>
          </cell>
        </row>
        <row r="2199">
          <cell r="C2199" t="str">
            <v>642.44</v>
          </cell>
          <cell r="E2199" t="str">
            <v>268.71</v>
          </cell>
          <cell r="F2199" t="str">
            <v>73143 Drilling machines, n.e.s. for drilling metal</v>
          </cell>
        </row>
        <row r="2200">
          <cell r="C2200" t="str">
            <v>642.44</v>
          </cell>
          <cell r="E2200" t="str">
            <v>268.71</v>
          </cell>
          <cell r="F2200" t="str">
            <v>73144 Boring-milling machines, n.e.s., numerically controlled, for working metal</v>
          </cell>
        </row>
        <row r="2201">
          <cell r="C2201" t="str">
            <v>642.45</v>
          </cell>
          <cell r="E2201" t="str">
            <v>268.73</v>
          </cell>
          <cell r="F2201" t="str">
            <v>73145 Boring-milling machines, n.e.s., for working metal</v>
          </cell>
        </row>
        <row r="2202">
          <cell r="C2202" t="str">
            <v>642.99</v>
          </cell>
          <cell r="E2202" t="str">
            <v>268.77</v>
          </cell>
          <cell r="F2202" t="str">
            <v>73163 Grinding machines, numerically controlled, n.e.s., positioning in any one axis can be set to an accuracy of at least 0.01 mm, metalworking</v>
          </cell>
        </row>
        <row r="2203">
          <cell r="C2203" t="str">
            <v>642.93</v>
          </cell>
          <cell r="E2203" t="str">
            <v>268.77</v>
          </cell>
          <cell r="F2203" t="str">
            <v>73152 Knee type milling machines, other than numerically controlled, for milling metal</v>
          </cell>
        </row>
        <row r="2204">
          <cell r="C2204" t="str">
            <v>642.99</v>
          </cell>
          <cell r="E2204" t="str">
            <v>268.77</v>
          </cell>
          <cell r="F2204" t="str">
            <v>73164 Grinding machines, n.e.s., positioning in any one axis can be set to an accuracy of at least 0.01 mm, metalworking</v>
          </cell>
        </row>
        <row r="2205">
          <cell r="C2205" t="str">
            <v>641</v>
          </cell>
          <cell r="E2205" t="str">
            <v>651.12</v>
          </cell>
          <cell r="F2205" t="str">
            <v>72342 Snowplows and snowblowers</v>
          </cell>
        </row>
        <row r="2206">
          <cell r="C2206" t="str">
            <v>892.15</v>
          </cell>
          <cell r="E2206" t="str">
            <v>651.17</v>
          </cell>
        </row>
        <row r="2207">
          <cell r="C2207" t="str">
            <v>892.16</v>
          </cell>
          <cell r="E2207" t="str">
            <v>651.13</v>
          </cell>
        </row>
        <row r="2208">
          <cell r="C2208" t="str">
            <v>892.19</v>
          </cell>
          <cell r="E2208" t="str">
            <v>651.18</v>
          </cell>
        </row>
        <row r="2209">
          <cell r="C2209" t="str">
            <v>892.21</v>
          </cell>
          <cell r="E2209" t="str">
            <v>651.14</v>
          </cell>
        </row>
        <row r="2210">
          <cell r="C2210" t="str">
            <v>892.29</v>
          </cell>
          <cell r="E2210" t="str">
            <v>651.14</v>
          </cell>
        </row>
        <row r="2211">
          <cell r="C2211" t="str">
            <v>892.12</v>
          </cell>
          <cell r="E2211" t="str">
            <v>651.16</v>
          </cell>
        </row>
        <row r="2212">
          <cell r="C2212" t="str">
            <v>892.85</v>
          </cell>
          <cell r="E2212" t="str">
            <v>651.19</v>
          </cell>
        </row>
        <row r="2213">
          <cell r="C2213" t="str">
            <v>892.14</v>
          </cell>
          <cell r="E2213" t="str">
            <v>651.15</v>
          </cell>
        </row>
        <row r="2214">
          <cell r="C2214" t="str">
            <v>892.13</v>
          </cell>
          <cell r="E2214" t="str">
            <v>654.21</v>
          </cell>
        </row>
        <row r="2215">
          <cell r="C2215" t="str">
            <v>892.14</v>
          </cell>
          <cell r="E2215" t="str">
            <v>654.21</v>
          </cell>
        </row>
        <row r="2216">
          <cell r="C2216" t="str">
            <v>892.82</v>
          </cell>
          <cell r="E2216" t="str">
            <v>654.31</v>
          </cell>
        </row>
        <row r="2217">
          <cell r="C2217" t="str">
            <v>892.83</v>
          </cell>
          <cell r="E2217" t="str">
            <v>654.31</v>
          </cell>
        </row>
        <row r="2218">
          <cell r="C2218" t="str">
            <v>892.41</v>
          </cell>
          <cell r="E2218" t="str">
            <v>654.33</v>
          </cell>
        </row>
        <row r="2219">
          <cell r="C2219" t="str">
            <v>892.41</v>
          </cell>
          <cell r="E2219" t="str">
            <v>654.22</v>
          </cell>
        </row>
        <row r="2220">
          <cell r="C2220" t="str">
            <v>892.42</v>
          </cell>
          <cell r="E2220" t="str">
            <v>654.22</v>
          </cell>
        </row>
        <row r="2221">
          <cell r="C2221" t="str">
            <v>892.84</v>
          </cell>
          <cell r="E2221" t="str">
            <v>654.32</v>
          </cell>
        </row>
        <row r="2222">
          <cell r="C2222" t="str">
            <v>892.86</v>
          </cell>
          <cell r="E2222" t="str">
            <v>654.32</v>
          </cell>
        </row>
        <row r="2223">
          <cell r="C2223" t="str">
            <v>892.87</v>
          </cell>
          <cell r="E2223" t="str">
            <v>654.34</v>
          </cell>
        </row>
        <row r="2224">
          <cell r="C2224" t="str">
            <v>892.89</v>
          </cell>
          <cell r="E2224" t="str">
            <v>654.92</v>
          </cell>
        </row>
        <row r="2225">
          <cell r="C2225" t="str">
            <v>261.41</v>
          </cell>
          <cell r="E2225" t="str">
            <v>263.1</v>
          </cell>
          <cell r="F2225" t="str">
            <v>42249 Refined palm kernel or babassu oil, refined, and their fractions</v>
          </cell>
        </row>
        <row r="2226">
          <cell r="C2226" t="str">
            <v>261.3</v>
          </cell>
          <cell r="E2226" t="str">
            <v>263.31</v>
          </cell>
          <cell r="F2226" t="str">
            <v>42241 Palm kernel or babassu oil, crude</v>
          </cell>
        </row>
        <row r="2227">
          <cell r="C2227" t="str">
            <v>261.42</v>
          </cell>
          <cell r="E2227" t="str">
            <v>263.32</v>
          </cell>
          <cell r="F2227" t="str">
            <v>42250 Castor oil and its fractions</v>
          </cell>
        </row>
        <row r="2228">
          <cell r="C2228" t="str">
            <v>261.49</v>
          </cell>
          <cell r="E2228" t="str">
            <v>263.39</v>
          </cell>
          <cell r="F2228" t="str">
            <v>42291 Tung oil and its fractions</v>
          </cell>
        </row>
        <row r="2229">
          <cell r="C2229" t="str">
            <v>651.92</v>
          </cell>
          <cell r="E2229" t="str">
            <v>263.4</v>
          </cell>
          <cell r="F2229" t="str">
            <v>74434 Tower cranes</v>
          </cell>
        </row>
        <row r="2230">
          <cell r="C2230" t="str">
            <v>651.93</v>
          </cell>
          <cell r="E2230" t="str">
            <v>651.21</v>
          </cell>
          <cell r="F2230" t="str">
            <v>74435 Portal or pedestal jib cranes</v>
          </cell>
        </row>
        <row r="2231">
          <cell r="C2231" t="str">
            <v>651.94</v>
          </cell>
          <cell r="E2231" t="str">
            <v>651.21</v>
          </cell>
          <cell r="F2231" t="str">
            <v>74437 Derricks, cranes, etc. n.e.s., self-propelled</v>
          </cell>
        </row>
        <row r="2232">
          <cell r="C2232" t="str">
            <v>654.11</v>
          </cell>
          <cell r="E2232" t="str">
            <v>651.22</v>
          </cell>
          <cell r="F2232" t="str">
            <v>77586 Electric ovens and cookers, cooking plates, boiling rings, grillers and roasters</v>
          </cell>
        </row>
        <row r="2233">
          <cell r="C2233" t="str">
            <v>654.13</v>
          </cell>
          <cell r="E2233" t="str">
            <v>651.33</v>
          </cell>
          <cell r="F2233" t="str">
            <v>77587 Electrothermic domestic appliances, n.e.s.</v>
          </cell>
        </row>
        <row r="2234">
          <cell r="C2234" t="str">
            <v>654.19</v>
          </cell>
          <cell r="E2234" t="str">
            <v>651.33</v>
          </cell>
          <cell r="F2234" t="str">
            <v>77588 Electric heating resistors (other than carbon)</v>
          </cell>
        </row>
        <row r="2235">
          <cell r="C2235" t="str">
            <v>268.11</v>
          </cell>
          <cell r="E2235" t="str">
            <v>651.33</v>
          </cell>
          <cell r="F2235" t="str">
            <v>51223 Pentaerythritol</v>
          </cell>
        </row>
        <row r="2236">
          <cell r="C2236" t="str">
            <v>268.19</v>
          </cell>
          <cell r="E2236" t="str">
            <v>651.33</v>
          </cell>
          <cell r="F2236" t="str">
            <v>51224 Mannitol</v>
          </cell>
        </row>
        <row r="2237">
          <cell r="C2237" t="str">
            <v>268.21</v>
          </cell>
          <cell r="E2237" t="str">
            <v>651.33</v>
          </cell>
          <cell r="F2237" t="str">
            <v>51225 D-glucitol (sorbitol)</v>
          </cell>
        </row>
        <row r="2238">
          <cell r="C2238" t="str">
            <v>268.21</v>
          </cell>
          <cell r="E2238" t="str">
            <v>651.33</v>
          </cell>
          <cell r="F2238" t="str">
            <v>51229 Acyclic alcohols, n.e.s.</v>
          </cell>
        </row>
        <row r="2239">
          <cell r="C2239" t="str">
            <v>268.29</v>
          </cell>
          <cell r="E2239" t="str">
            <v>651.33</v>
          </cell>
          <cell r="F2239" t="str">
            <v>51231 Cyclanic, cyclenic, or cycloterpenic alcohols and their halogenated, sulfonated, nitrated or nitrosated derivatives</v>
          </cell>
        </row>
        <row r="2240">
          <cell r="C2240" t="str">
            <v>268.3</v>
          </cell>
          <cell r="E2240" t="str">
            <v>651.33</v>
          </cell>
          <cell r="F2240" t="str">
            <v>51235 Aromatic cyclic alcohols and their halogenated, sulfonated, nitrated or nitrosated derivatives</v>
          </cell>
        </row>
        <row r="2241">
          <cell r="C2241" t="str">
            <v>268.3</v>
          </cell>
          <cell r="E2241" t="str">
            <v>651.33</v>
          </cell>
          <cell r="F2241" t="str">
            <v>51241 Phenol (hydroxybenzene), pure, and its salts</v>
          </cell>
        </row>
        <row r="2242">
          <cell r="C2242" t="str">
            <v>268.59</v>
          </cell>
          <cell r="E2242" t="str">
            <v>651.33</v>
          </cell>
          <cell r="F2242" t="str">
            <v>51243 Phenols and phenol-alcohols, n.e.s.</v>
          </cell>
        </row>
        <row r="2243">
          <cell r="C2243" t="str">
            <v>268.63</v>
          </cell>
          <cell r="E2243" t="str">
            <v>651.33</v>
          </cell>
          <cell r="F2243" t="str">
            <v>51371 Acetic acid and its salts</v>
          </cell>
        </row>
        <row r="2244">
          <cell r="C2244" t="str">
            <v>268.69</v>
          </cell>
          <cell r="E2244" t="str">
            <v>651.33</v>
          </cell>
          <cell r="F2244" t="str">
            <v>51372 Esters of acetic acid</v>
          </cell>
        </row>
        <row r="2245">
          <cell r="C2245" t="str">
            <v>268.69</v>
          </cell>
          <cell r="E2245" t="str">
            <v>651.33</v>
          </cell>
          <cell r="F2245" t="str">
            <v>51373 Methacrylic acid and its salts and esters</v>
          </cell>
        </row>
        <row r="2246">
          <cell r="C2246" t="str">
            <v>268.62</v>
          </cell>
          <cell r="E2246" t="str">
            <v>651.33</v>
          </cell>
          <cell r="F2246" t="str">
            <v>51244 Phenol or phenol-alcohol derivatives, halogenated, sulfonated, nitrated or nitrosated</v>
          </cell>
        </row>
        <row r="2247">
          <cell r="C2247" t="str">
            <v>268.71</v>
          </cell>
          <cell r="E2247" t="str">
            <v>651.33</v>
          </cell>
          <cell r="F2247" t="str">
            <v>51374 Formic acid and its salts and esters</v>
          </cell>
        </row>
        <row r="2248">
          <cell r="C2248" t="str">
            <v>268.71</v>
          </cell>
          <cell r="E2248" t="str">
            <v>651.33</v>
          </cell>
          <cell r="F2248" t="str">
            <v>51375 Butyric acids, valeric acids, their salts and esters</v>
          </cell>
        </row>
        <row r="2249">
          <cell r="C2249" t="str">
            <v>268.73</v>
          </cell>
          <cell r="E2249" t="str">
            <v>651.33</v>
          </cell>
          <cell r="F2249" t="str">
            <v>51376 Palmitic acid, stearic acid, their salts and esters</v>
          </cell>
        </row>
        <row r="2250">
          <cell r="C2250" t="str">
            <v>268.77</v>
          </cell>
          <cell r="E2250" t="str">
            <v>651.33</v>
          </cell>
          <cell r="F2250" t="str">
            <v>51377 Saturated acyclic monocarboxylic acids, nes; their anhydrides, halides, peroxides, peroxyacids and halogenated, sulfonated, nitrated etc. derivatives</v>
          </cell>
        </row>
        <row r="2251">
          <cell r="C2251" t="str">
            <v>268.77</v>
          </cell>
          <cell r="E2251" t="str">
            <v>651.33</v>
          </cell>
          <cell r="F2251" t="str">
            <v>51378 Oleic, linoleic or linolenic acids, their salts and esters</v>
          </cell>
        </row>
        <row r="2252">
          <cell r="C2252" t="str">
            <v>268.77</v>
          </cell>
          <cell r="E2252" t="str">
            <v>651.33</v>
          </cell>
          <cell r="F2252" t="str">
            <v>51379 Unsaturated acyclic monocarboxylic acids n.e.s.; cyclic monocarboxylic acids, their anhydrides, halides, peroxides, peroxyacids and their derivatives</v>
          </cell>
        </row>
        <row r="2253">
          <cell r="C2253" t="str">
            <v>651.12</v>
          </cell>
          <cell r="E2253" t="str">
            <v>651.33</v>
          </cell>
          <cell r="F2253" t="str">
            <v>73165 Sharpening (tool or cutter grinding) machines, numerically controlled, metalworking</v>
          </cell>
        </row>
        <row r="2254">
          <cell r="C2254" t="str">
            <v>651.17</v>
          </cell>
          <cell r="E2254" t="str">
            <v>651.33</v>
          </cell>
          <cell r="F2254" t="str">
            <v>73175 Gear cutting, gear grinding or gear finishing machines, metalworking</v>
          </cell>
        </row>
        <row r="2255">
          <cell r="C2255" t="str">
            <v>651.13</v>
          </cell>
          <cell r="E2255" t="str">
            <v>651.33</v>
          </cell>
          <cell r="F2255" t="str">
            <v>73166 Sharpening (tool or cutter grinding) machines, other than numerically controlled, metalworking</v>
          </cell>
        </row>
        <row r="2256">
          <cell r="C2256" t="str">
            <v>651.18</v>
          </cell>
          <cell r="E2256" t="str">
            <v>651.33</v>
          </cell>
          <cell r="F2256" t="str">
            <v>73177 Sawing or cutting-off machines, metalworking</v>
          </cell>
        </row>
        <row r="2257">
          <cell r="C2257" t="str">
            <v>651.14</v>
          </cell>
          <cell r="E2257" t="str">
            <v>651.34</v>
          </cell>
          <cell r="F2257" t="str">
            <v>73167 Honing or lapping machines, metalworking</v>
          </cell>
        </row>
        <row r="2258">
          <cell r="C2258" t="str">
            <v>651.14</v>
          </cell>
          <cell r="E2258" t="str">
            <v>651.34</v>
          </cell>
          <cell r="F2258" t="str">
            <v>73169 Machine tools for deburring, polishing or otherwise finishing metal, sintered carbides or cernets by grinding stones, abrasives, etc., n.e.s.</v>
          </cell>
        </row>
        <row r="2259">
          <cell r="C2259" t="str">
            <v>651.16</v>
          </cell>
          <cell r="E2259" t="str">
            <v>651.34</v>
          </cell>
          <cell r="F2259" t="str">
            <v>73173 Broaching machines, metalworking</v>
          </cell>
        </row>
        <row r="2260">
          <cell r="C2260" t="str">
            <v>651.19</v>
          </cell>
          <cell r="E2260" t="str">
            <v>651.34</v>
          </cell>
          <cell r="F2260" t="str">
            <v>73179 Machine tools working by removing metal, sintered metal carbides or cermets, n.e.s.</v>
          </cell>
        </row>
        <row r="2261">
          <cell r="C2261" t="str">
            <v>651.15</v>
          </cell>
          <cell r="E2261" t="str">
            <v>651.34</v>
          </cell>
          <cell r="F2261" t="str">
            <v>73171 Shaping or slotting machines, metalworking</v>
          </cell>
        </row>
        <row r="2262">
          <cell r="C2262" t="str">
            <v>654.21</v>
          </cell>
          <cell r="E2262" t="str">
            <v>651.34</v>
          </cell>
          <cell r="F2262" t="str">
            <v>77589 Parts of electrothermic appliances n.e.s.</v>
          </cell>
        </row>
        <row r="2263">
          <cell r="C2263" t="str">
            <v>654.21</v>
          </cell>
          <cell r="E2263" t="str">
            <v>651.34</v>
          </cell>
          <cell r="F2263" t="str">
            <v>77611 Television picture tubes, color</v>
          </cell>
        </row>
        <row r="2264">
          <cell r="C2264" t="str">
            <v>654.31</v>
          </cell>
          <cell r="E2264" t="str">
            <v>651.34</v>
          </cell>
          <cell r="F2264" t="str">
            <v>77623 Cathode ray-tubes, n.e.s.</v>
          </cell>
        </row>
        <row r="2265">
          <cell r="C2265" t="str">
            <v>654.31</v>
          </cell>
          <cell r="E2265" t="str">
            <v>651.34</v>
          </cell>
          <cell r="F2265" t="str">
            <v>77625 Microwave tubes (excluding grid-controlled tubes)</v>
          </cell>
        </row>
        <row r="2266">
          <cell r="C2266" t="str">
            <v>654.33</v>
          </cell>
          <cell r="E2266" t="str">
            <v>651.34</v>
          </cell>
          <cell r="F2266" t="str">
            <v>77631 Diodes, not photosensitive nor light emitting diodes</v>
          </cell>
        </row>
        <row r="2267">
          <cell r="C2267" t="str">
            <v>654.22</v>
          </cell>
          <cell r="E2267" t="str">
            <v>651.34</v>
          </cell>
          <cell r="F2267" t="str">
            <v>77612 Television picture tubes, black and white or other monochrome</v>
          </cell>
        </row>
        <row r="2268">
          <cell r="C2268" t="str">
            <v>654.22</v>
          </cell>
          <cell r="E2268" t="str">
            <v>651.34</v>
          </cell>
          <cell r="F2268" t="str">
            <v>77621 Television camera tubes; image converters and intensifiers; other photocathode tubes</v>
          </cell>
        </row>
        <row r="2269">
          <cell r="C2269" t="str">
            <v>654.32</v>
          </cell>
          <cell r="E2269" t="str">
            <v>651.34</v>
          </cell>
          <cell r="F2269" t="str">
            <v>77627 Electronic valves and tubes, n.e.s.</v>
          </cell>
        </row>
        <row r="2270">
          <cell r="C2270" t="str">
            <v>654.32</v>
          </cell>
          <cell r="E2270" t="str">
            <v>651.34</v>
          </cell>
          <cell r="F2270" t="str">
            <v>77629 Parts of television picture tubes and other electronic valves and tubes</v>
          </cell>
        </row>
        <row r="2271">
          <cell r="C2271" t="str">
            <v>654.34</v>
          </cell>
          <cell r="E2271" t="str">
            <v>651.34</v>
          </cell>
          <cell r="F2271" t="str">
            <v>77632 Transistors (excluding photosensitive transistors) with a dissipation rate of less than 1 watt</v>
          </cell>
        </row>
        <row r="2272">
          <cell r="C2272" t="str">
            <v>654.92</v>
          </cell>
          <cell r="E2272" t="str">
            <v>651.34</v>
          </cell>
          <cell r="F2272" t="str">
            <v>77812 Electric accumulators (storage batteries)</v>
          </cell>
        </row>
        <row r="2273">
          <cell r="C2273" t="str">
            <v>263.1</v>
          </cell>
          <cell r="E2273" t="str">
            <v>651.34</v>
          </cell>
          <cell r="F2273" t="str">
            <v>42299 Fixed vegetable fats and oils (other than soft), crude, refined or fractionated, n.e.s.</v>
          </cell>
        </row>
        <row r="2274">
          <cell r="C2274" t="str">
            <v>263.31</v>
          </cell>
          <cell r="E2274" t="str">
            <v>651.34</v>
          </cell>
          <cell r="F2274" t="str">
            <v>43121 Animal fats or oils and their fractions, hydrogenated, interesterified etc., refined or not, but not further prepared</v>
          </cell>
        </row>
        <row r="2275">
          <cell r="C2275" t="str">
            <v>263.32</v>
          </cell>
          <cell r="E2275" t="str">
            <v>651.34</v>
          </cell>
          <cell r="F2275" t="str">
            <v>43122 Vegetable fats or oils and their fractions, hydrogenated, interesterified etc., refined or not, but not further prepared</v>
          </cell>
        </row>
        <row r="2276">
          <cell r="C2276" t="str">
            <v>263.39</v>
          </cell>
          <cell r="E2276" t="str">
            <v>651.34</v>
          </cell>
          <cell r="F2276" t="str">
            <v>43131 Fatty acids and acid oils from refining animal or vegetable fatty substances</v>
          </cell>
        </row>
        <row r="2277">
          <cell r="C2277" t="str">
            <v>263.4</v>
          </cell>
          <cell r="E2277" t="str">
            <v>651.31</v>
          </cell>
          <cell r="F2277" t="str">
            <v>43133 Degras; residues from the treatment of animal or vegetable waxes or fatty substances</v>
          </cell>
        </row>
        <row r="2278">
          <cell r="C2278" t="str">
            <v>651.21</v>
          </cell>
          <cell r="E2278" t="str">
            <v>651.32</v>
          </cell>
          <cell r="F2278" t="str">
            <v>73311 Forging or die-stamping machines (including presses) and hammers</v>
          </cell>
        </row>
        <row r="2279">
          <cell r="C2279" t="str">
            <v>651.21</v>
          </cell>
          <cell r="E2279" t="str">
            <v>652.21</v>
          </cell>
          <cell r="F2279" t="str">
            <v>73312 Machines, bending, folding, straightening or flattening metal (including presses), numerically controlled</v>
          </cell>
        </row>
        <row r="2280">
          <cell r="C2280" t="str">
            <v>651.22</v>
          </cell>
          <cell r="E2280" t="str">
            <v>652.21</v>
          </cell>
          <cell r="F2280" t="str">
            <v>73313 Machines, bending, folding, straightening or flattening metal (including presses), other than numerically controlled</v>
          </cell>
        </row>
        <row r="2281">
          <cell r="C2281" t="str">
            <v>651.33</v>
          </cell>
          <cell r="E2281" t="str">
            <v>652.21</v>
          </cell>
          <cell r="F2281" t="str">
            <v>73316 Punching or notching machines (including presses), including combined punching and shearing machines, numerically controlled</v>
          </cell>
        </row>
        <row r="2282">
          <cell r="C2282" t="str">
            <v>651.33</v>
          </cell>
          <cell r="E2282" t="str">
            <v>652.21</v>
          </cell>
          <cell r="F2282" t="str">
            <v>73317 Punching or notching machines, n.e.s. (including presses), including combined punching and shearing machines (not numerically controlled)</v>
          </cell>
        </row>
        <row r="2283">
          <cell r="C2283" t="str">
            <v>651.33</v>
          </cell>
          <cell r="E2283" t="str">
            <v>652.31</v>
          </cell>
          <cell r="F2283" t="str">
            <v>73318 Presses for working metal or metal carbides, n.e.s.</v>
          </cell>
        </row>
        <row r="2284">
          <cell r="C2284" t="str">
            <v>651.33</v>
          </cell>
          <cell r="E2284" t="str">
            <v>652.31</v>
          </cell>
          <cell r="F2284" t="str">
            <v>73391 Draw-benches for working metal bars, tubes, profiles, wire, etc.</v>
          </cell>
        </row>
        <row r="2285">
          <cell r="C2285" t="str">
            <v>651.33</v>
          </cell>
          <cell r="E2285" t="str">
            <v>652.31</v>
          </cell>
          <cell r="F2285" t="str">
            <v>73393 Thread rolling machines, for working metal, etc.</v>
          </cell>
        </row>
        <row r="2286">
          <cell r="C2286" t="str">
            <v>651.33</v>
          </cell>
          <cell r="E2286" t="str">
            <v>652.31</v>
          </cell>
          <cell r="F2286" t="str">
            <v>73395 Machines for working wire</v>
          </cell>
        </row>
        <row r="2287">
          <cell r="C2287" t="str">
            <v>651.33</v>
          </cell>
          <cell r="E2287" t="str">
            <v>652.32</v>
          </cell>
          <cell r="F2287" t="str">
            <v>73399 Machine tools for working metals, sintered metal carbides or cermets, without removing materials, n.e.s.</v>
          </cell>
        </row>
        <row r="2288">
          <cell r="C2288" t="str">
            <v>651.33</v>
          </cell>
          <cell r="E2288" t="str">
            <v>652.32</v>
          </cell>
          <cell r="F2288" t="str">
            <v>73511 Tool holders and self-opening dieheads</v>
          </cell>
        </row>
        <row r="2289">
          <cell r="C2289" t="str">
            <v>651.33</v>
          </cell>
          <cell r="E2289" t="str">
            <v>652.32</v>
          </cell>
          <cell r="F2289" t="str">
            <v>73513 Work holders for machine tools</v>
          </cell>
        </row>
        <row r="2290">
          <cell r="C2290" t="str">
            <v>651.33</v>
          </cell>
          <cell r="E2290" t="str">
            <v>652.32</v>
          </cell>
          <cell r="F2290" t="str">
            <v>73515 Dividing heads and other special attachments for machine tools</v>
          </cell>
        </row>
        <row r="2291">
          <cell r="C2291" t="str">
            <v>651.33</v>
          </cell>
          <cell r="E2291" t="str">
            <v>652.33</v>
          </cell>
          <cell r="F2291" t="str">
            <v>73591 Parts, n.e.s., and accessories suitable solely or principally for use with metalworking machine tools working by removing metal or other material</v>
          </cell>
        </row>
        <row r="2292">
          <cell r="C2292" t="str">
            <v>651.33</v>
          </cell>
          <cell r="E2292" t="str">
            <v>652.33</v>
          </cell>
          <cell r="F2292" t="str">
            <v>73595 Parts, n.e.s., and accessories suitable solely or principally for use with metalworking machine tools working without removing metal or other material</v>
          </cell>
        </row>
        <row r="2293">
          <cell r="C2293" t="str">
            <v>651.33</v>
          </cell>
          <cell r="E2293" t="str">
            <v>652.33</v>
          </cell>
          <cell r="F2293" t="str">
            <v>73711 Converters, ingot molds and ladles used in metallurgy or metal foundries</v>
          </cell>
        </row>
        <row r="2294">
          <cell r="C2294" t="str">
            <v>651.33</v>
          </cell>
          <cell r="E2294" t="str">
            <v>652.33</v>
          </cell>
          <cell r="F2294" t="str">
            <v>73712 Casting machines used in metallurgy or metal foundries</v>
          </cell>
        </row>
        <row r="2295">
          <cell r="C2295" t="str">
            <v>651.33</v>
          </cell>
          <cell r="E2295" t="str">
            <v>652.34</v>
          </cell>
          <cell r="F2295" t="str">
            <v>73719 Parts of metalworking converters, ladles, ingot molds and casting machines</v>
          </cell>
        </row>
        <row r="2296">
          <cell r="C2296" t="str">
            <v>651.33</v>
          </cell>
          <cell r="E2296" t="str">
            <v>652.34</v>
          </cell>
          <cell r="F2296" t="str">
            <v>73721 Metal-rolling mills</v>
          </cell>
        </row>
        <row r="2297">
          <cell r="C2297" t="str">
            <v>651.33</v>
          </cell>
          <cell r="E2297" t="str">
            <v>652.34</v>
          </cell>
          <cell r="F2297" t="str">
            <v>73729 Rolls and other parts for metal-rolling mills</v>
          </cell>
        </row>
        <row r="2298">
          <cell r="C2298" t="str">
            <v>651.33</v>
          </cell>
          <cell r="E2298" t="str">
            <v>652.22</v>
          </cell>
          <cell r="F2298" t="str">
            <v>73731 Soldering irons and guns</v>
          </cell>
        </row>
        <row r="2299">
          <cell r="C2299" t="str">
            <v>651.33</v>
          </cell>
          <cell r="E2299" t="str">
            <v>652.22</v>
          </cell>
          <cell r="F2299" t="str">
            <v>73732 Brazing or soldering machines and apparatus, n.e.s.</v>
          </cell>
        </row>
        <row r="2300">
          <cell r="C2300" t="str">
            <v>651.33</v>
          </cell>
          <cell r="E2300" t="str">
            <v>652.22</v>
          </cell>
          <cell r="F2300" t="str">
            <v>73733 Machines and apparatus for resistance welding of metal, fully or partly au tomatic</v>
          </cell>
        </row>
        <row r="2301">
          <cell r="C2301" t="str">
            <v>651.33</v>
          </cell>
          <cell r="E2301" t="str">
            <v>652.41</v>
          </cell>
          <cell r="F2301" t="str">
            <v>73734 Machines and apparatus for resistance welding of metal, n.e.s.</v>
          </cell>
        </row>
        <row r="2302">
          <cell r="C2302" t="str">
            <v>651.33</v>
          </cell>
          <cell r="E2302" t="str">
            <v>652.41</v>
          </cell>
          <cell r="F2302" t="str">
            <v>73735 Machines and apparatus for arc (including plasma arc) welding of metal, fully or partly automatic</v>
          </cell>
        </row>
        <row r="2303">
          <cell r="C2303" t="str">
            <v>651.33</v>
          </cell>
          <cell r="E2303" t="str">
            <v>652.41</v>
          </cell>
          <cell r="F2303" t="str">
            <v>73736 Machines and apparatus for arc welding of metal, n.e.s.</v>
          </cell>
        </row>
        <row r="2304">
          <cell r="C2304" t="str">
            <v>651.33</v>
          </cell>
          <cell r="E2304" t="str">
            <v>652.42</v>
          </cell>
          <cell r="F2304" t="str">
            <v>73737 Electric metalworking machines and apparatus, n.e.s.</v>
          </cell>
        </row>
        <row r="2305">
          <cell r="C2305" t="str">
            <v>651.34</v>
          </cell>
          <cell r="E2305" t="str">
            <v>652.42</v>
          </cell>
          <cell r="F2305" t="str">
            <v>73739 Parts for electric laser, other light or photon beam, ultrasonic etc. soldering, brazing or welding machines and apparatus for hot metal etc. spraying</v>
          </cell>
        </row>
        <row r="2306">
          <cell r="C2306" t="str">
            <v>651.34</v>
          </cell>
          <cell r="E2306" t="str">
            <v>652.42</v>
          </cell>
          <cell r="F2306" t="str">
            <v>73741 Hand-held blow pipes for soldering, brazing, or welding, etc.</v>
          </cell>
        </row>
        <row r="2307">
          <cell r="C2307" t="str">
            <v>651.34</v>
          </cell>
          <cell r="E2307" t="str">
            <v>652.44</v>
          </cell>
          <cell r="F2307" t="str">
            <v>73742 Gas-operated machinery and apparatus, n.e.s. for soldering, brazing, etc.</v>
          </cell>
        </row>
        <row r="2308">
          <cell r="C2308" t="str">
            <v>651.34</v>
          </cell>
          <cell r="E2308" t="str">
            <v>652.43</v>
          </cell>
          <cell r="F2308" t="str">
            <v>73743 Nonelectric metalworking machinery and apparatus, n.e.s.</v>
          </cell>
        </row>
        <row r="2309">
          <cell r="C2309" t="str">
            <v>651.34</v>
          </cell>
          <cell r="E2309" t="str">
            <v>652.44</v>
          </cell>
          <cell r="F2309" t="str">
            <v>73749 Parts for machinery and apparatus for soldering, brazing or welding, n.e.s. and parts for gas-operated surface tempering machines</v>
          </cell>
        </row>
        <row r="2310">
          <cell r="C2310" t="str">
            <v>651.34</v>
          </cell>
          <cell r="E2310" t="str">
            <v>652.44</v>
          </cell>
          <cell r="F2310" t="str">
            <v>74121 Furnace burners for liquid fuel</v>
          </cell>
        </row>
        <row r="2311">
          <cell r="C2311" t="str">
            <v>651.34</v>
          </cell>
          <cell r="E2311" t="str">
            <v>652.45</v>
          </cell>
          <cell r="F2311" t="str">
            <v>74123 Furnace burners (including combination burners), n.e.s.</v>
          </cell>
        </row>
        <row r="2312">
          <cell r="C2312" t="str">
            <v>651.34</v>
          </cell>
          <cell r="E2312" t="str">
            <v>652.45</v>
          </cell>
          <cell r="F2312" t="str">
            <v>74125 Mechanical stokers, including their mechanical grates, mechanical ash dischargers and similar appliances</v>
          </cell>
        </row>
        <row r="2313">
          <cell r="C2313" t="str">
            <v>651.34</v>
          </cell>
          <cell r="E2313" t="str">
            <v>652.45</v>
          </cell>
          <cell r="F2313" t="str">
            <v>74128 Parts for furnace burners, mechanical stokers, grates, ash dischargers and similar mechanical appliances for furnaces</v>
          </cell>
        </row>
        <row r="2314">
          <cell r="C2314" t="str">
            <v>651.34</v>
          </cell>
          <cell r="E2314" t="str">
            <v>652.23</v>
          </cell>
          <cell r="F2314" t="str">
            <v>74131 Resistance heated furnaces and ovens</v>
          </cell>
        </row>
        <row r="2315">
          <cell r="C2315" t="str">
            <v>651.34</v>
          </cell>
          <cell r="E2315" t="str">
            <v>652.23</v>
          </cell>
          <cell r="F2315" t="str">
            <v>74132 Induction or dielectric furnaces and ovens</v>
          </cell>
        </row>
        <row r="2316">
          <cell r="C2316" t="str">
            <v>651.34</v>
          </cell>
          <cell r="E2316" t="str">
            <v>652.51</v>
          </cell>
          <cell r="F2316" t="str">
            <v>74133 Electric industrial or laboratory furnaces and ovens, n.e.s.</v>
          </cell>
        </row>
        <row r="2317">
          <cell r="C2317" t="str">
            <v>651.34</v>
          </cell>
          <cell r="E2317" t="str">
            <v>652.51</v>
          </cell>
          <cell r="F2317" t="str">
            <v>74134 Induction or dielectric heating equipment, n.e.s.</v>
          </cell>
        </row>
        <row r="2318">
          <cell r="C2318" t="str">
            <v>651.34</v>
          </cell>
          <cell r="E2318" t="str">
            <v>652.52</v>
          </cell>
          <cell r="F2318" t="str">
            <v>74135 Parts for electric industrial or laboratory furnaces and ovens, etc.</v>
          </cell>
        </row>
        <row r="2319">
          <cell r="C2319" t="str">
            <v>651.34</v>
          </cell>
          <cell r="E2319" t="str">
            <v>652.52</v>
          </cell>
          <cell r="F2319" t="str">
            <v>74136 Furnaces and ovens for the roastng, melting or other heat treatment of ores, pyrites or of metals, nonelectric</v>
          </cell>
        </row>
        <row r="2320">
          <cell r="C2320" t="str">
            <v>651.34</v>
          </cell>
          <cell r="E2320" t="str">
            <v>652.52</v>
          </cell>
          <cell r="F2320" t="str">
            <v>74137 Bakery ovens (including biscuit ovens), nonelectric</v>
          </cell>
        </row>
        <row r="2321">
          <cell r="C2321" t="str">
            <v>651.34</v>
          </cell>
          <cell r="E2321" t="str">
            <v>652.53</v>
          </cell>
          <cell r="F2321" t="str">
            <v>74138 Nonelectric industrial or laboratory furnaces n.e.s., including incinerators</v>
          </cell>
        </row>
        <row r="2322">
          <cell r="C2322" t="str">
            <v>651.34</v>
          </cell>
          <cell r="E2322" t="str">
            <v>652.53</v>
          </cell>
          <cell r="F2322" t="str">
            <v>74139 Parts for nonelectric industrial or laboratory furnaces and ovens</v>
          </cell>
        </row>
        <row r="2323">
          <cell r="C2323" t="str">
            <v>651.34</v>
          </cell>
          <cell r="E2323" t="str">
            <v>652.54</v>
          </cell>
          <cell r="F2323" t="str">
            <v>74143 Refrigerating or freezing chests (other than household type), cabinets, display counters, showcases and similar refrigerating or freezing furniture</v>
          </cell>
        </row>
        <row r="2324">
          <cell r="C2324" t="str">
            <v>651.34</v>
          </cell>
          <cell r="E2324" t="str">
            <v>652.54</v>
          </cell>
          <cell r="F2324" t="str">
            <v>74145 Refrigerating or freezing equipment, n.e.s.; heat pumps</v>
          </cell>
        </row>
        <row r="2325">
          <cell r="C2325" t="str">
            <v>651.31</v>
          </cell>
          <cell r="E2325" t="str">
            <v>652.24</v>
          </cell>
          <cell r="F2325" t="str">
            <v>73314 Shearing machines (including presses), other than combined punching and shearing machines, numerically controlled</v>
          </cell>
        </row>
        <row r="2326">
          <cell r="C2326" t="str">
            <v>651.32</v>
          </cell>
          <cell r="E2326" t="str">
            <v>652.24</v>
          </cell>
          <cell r="F2326" t="str">
            <v>73315 Shearing machines (including presses), other than combined punching and shearing machines, not numerically controlled</v>
          </cell>
        </row>
        <row r="2327">
          <cell r="C2327" t="str">
            <v>652.21</v>
          </cell>
          <cell r="E2327" t="str">
            <v>652.24</v>
          </cell>
          <cell r="F2327" t="str">
            <v>74521 Dishwashing machines not of household type</v>
          </cell>
        </row>
        <row r="2328">
          <cell r="C2328" t="str">
            <v>652.21</v>
          </cell>
          <cell r="E2328" t="str">
            <v>652.61</v>
          </cell>
          <cell r="F2328" t="str">
            <v>74523 Machinery for cleaning or drying bottles or other containers</v>
          </cell>
        </row>
        <row r="2329">
          <cell r="C2329" t="str">
            <v>652.21</v>
          </cell>
          <cell r="E2329" t="str">
            <v>652.62</v>
          </cell>
          <cell r="F2329" t="str">
            <v>74527 Packing or wrapping machinery, n.e.s.</v>
          </cell>
        </row>
        <row r="2330">
          <cell r="C2330" t="str">
            <v>652.21</v>
          </cell>
          <cell r="E2330" t="str">
            <v>652.62</v>
          </cell>
          <cell r="F2330" t="str">
            <v>74529 Parts of dish washing machines (including household type), machinery for cleaning, filling, sealing, labeling, etc. containers and aerating beverages</v>
          </cell>
        </row>
        <row r="2331">
          <cell r="C2331" t="str">
            <v>652.31</v>
          </cell>
          <cell r="E2331" t="str">
            <v>652.62</v>
          </cell>
          <cell r="F2331" t="str">
            <v>74595 Automatic goods-vending machines (postage stamp, cigarette, food, beverage,etc.), including money-changing machines</v>
          </cell>
        </row>
        <row r="2332">
          <cell r="C2332" t="str">
            <v>652.31</v>
          </cell>
          <cell r="E2332" t="str">
            <v>652.64</v>
          </cell>
          <cell r="F2332" t="str">
            <v>74597 Parts for automatic goods-vending machines (postage stamp, cigarette, food,etc.)</v>
          </cell>
        </row>
        <row r="2333">
          <cell r="C2333" t="str">
            <v>652.31</v>
          </cell>
          <cell r="E2333" t="str">
            <v>652.63</v>
          </cell>
          <cell r="F2333" t="str">
            <v>74610 Ball bearings</v>
          </cell>
        </row>
        <row r="2334">
          <cell r="C2334" t="str">
            <v>652.31</v>
          </cell>
          <cell r="E2334" t="str">
            <v>652.64</v>
          </cell>
          <cell r="F2334" t="str">
            <v>74620 Tapered roller bearings (including cone and tapered roller assemblies)</v>
          </cell>
        </row>
        <row r="2335">
          <cell r="C2335" t="str">
            <v>652.32</v>
          </cell>
          <cell r="E2335" t="str">
            <v>652.64</v>
          </cell>
          <cell r="F2335" t="str">
            <v>74630 Spherical roller bearings</v>
          </cell>
        </row>
        <row r="2336">
          <cell r="C2336" t="str">
            <v>652.32</v>
          </cell>
          <cell r="E2336" t="str">
            <v>652.65</v>
          </cell>
          <cell r="F2336" t="str">
            <v>74640 Needle roller bearings</v>
          </cell>
        </row>
        <row r="2337">
          <cell r="C2337" t="str">
            <v>652.32</v>
          </cell>
          <cell r="E2337" t="str">
            <v>652.65</v>
          </cell>
          <cell r="F2337" t="str">
            <v>74650 Cylindrical roller bearings, n.e.s.</v>
          </cell>
        </row>
        <row r="2338">
          <cell r="C2338" t="str">
            <v>652.32</v>
          </cell>
          <cell r="E2338" t="str">
            <v>652.65</v>
          </cell>
          <cell r="F2338" t="str">
            <v>74680 Ball or roller bearings (including combined ball/roller bearings), n.e.s.</v>
          </cell>
        </row>
        <row r="2339">
          <cell r="C2339" t="str">
            <v>652.33</v>
          </cell>
          <cell r="E2339" t="str">
            <v>652.25</v>
          </cell>
          <cell r="F2339" t="str">
            <v>74691 Balls, needles and rollers (parts of ball and roller bearings)</v>
          </cell>
        </row>
        <row r="2340">
          <cell r="C2340" t="str">
            <v>652.33</v>
          </cell>
          <cell r="E2340" t="str">
            <v>652.91</v>
          </cell>
          <cell r="F2340" t="str">
            <v>74699 Parts of ball and roller bearings, n.e.s.</v>
          </cell>
        </row>
        <row r="2341">
          <cell r="C2341" t="str">
            <v>652.33</v>
          </cell>
          <cell r="E2341" t="str">
            <v>652.92</v>
          </cell>
          <cell r="F2341" t="str">
            <v>74710 Pressure-reducing valves</v>
          </cell>
        </row>
        <row r="2342">
          <cell r="C2342" t="str">
            <v>652.33</v>
          </cell>
          <cell r="E2342" t="str">
            <v>652.93</v>
          </cell>
          <cell r="F2342" t="str">
            <v>74720 Valves for oleohydraulic or pneumatic transmissions</v>
          </cell>
        </row>
        <row r="2343">
          <cell r="C2343" t="str">
            <v>652.34</v>
          </cell>
          <cell r="E2343" t="str">
            <v>652.94</v>
          </cell>
          <cell r="F2343" t="str">
            <v>74730 Check valves</v>
          </cell>
        </row>
        <row r="2344">
          <cell r="C2344" t="str">
            <v>652.34</v>
          </cell>
          <cell r="E2344" t="str">
            <v>652.26</v>
          </cell>
          <cell r="F2344" t="str">
            <v>74740 Safety or relief valves</v>
          </cell>
        </row>
        <row r="2345">
          <cell r="C2345" t="str">
            <v>652.34</v>
          </cell>
          <cell r="E2345" t="str">
            <v>652.95</v>
          </cell>
          <cell r="F2345" t="str">
            <v>74780 Taps, cocks, valves and similar appliances, n.e.s.</v>
          </cell>
        </row>
        <row r="2346">
          <cell r="C2346" t="str">
            <v>652.34</v>
          </cell>
          <cell r="E2346" t="str">
            <v>652.96</v>
          </cell>
          <cell r="F2346" t="str">
            <v>74790 Parts for taps, cocks, valves and similar appliances for pipes, boiler shells, tanks, etc.</v>
          </cell>
        </row>
        <row r="2347">
          <cell r="C2347" t="str">
            <v>652.22</v>
          </cell>
          <cell r="E2347" t="str">
            <v>652.97</v>
          </cell>
          <cell r="F2347" t="str">
            <v>74531 Weighing machinery (excluding balances of 5 cg or better, personal and household scales), including weight-operated counting and checking machines</v>
          </cell>
        </row>
        <row r="2348">
          <cell r="C2348" t="str">
            <v>652.22</v>
          </cell>
          <cell r="E2348" t="str">
            <v>652.98</v>
          </cell>
          <cell r="F2348" t="str">
            <v>74532 Personal weighing machines (including baby scales); household scales</v>
          </cell>
        </row>
        <row r="2349">
          <cell r="C2349" t="str">
            <v>652.22</v>
          </cell>
          <cell r="E2349" t="str">
            <v>265.11</v>
          </cell>
          <cell r="F2349" t="str">
            <v>74539 Weighing machine weights; parts of weighing machinery (excluding balances of a sensitivety of 5 ca or better), weight-operated counting machines, etc.</v>
          </cell>
        </row>
        <row r="2350">
          <cell r="C2350" t="str">
            <v>652.41</v>
          </cell>
          <cell r="E2350" t="str">
            <v>265.12</v>
          </cell>
          <cell r="F2350" t="str">
            <v>74810 Transmission shafts (including cam and crank shafts) and cranks</v>
          </cell>
        </row>
        <row r="2351">
          <cell r="C2351" t="str">
            <v>652.41</v>
          </cell>
          <cell r="E2351" t="str">
            <v>265.12</v>
          </cell>
          <cell r="F2351" t="str">
            <v>74821 Bearing housings, incorporatng ball or roller bearings</v>
          </cell>
        </row>
        <row r="2352">
          <cell r="C2352" t="str">
            <v>652.41</v>
          </cell>
          <cell r="E2352" t="str">
            <v>265.13</v>
          </cell>
          <cell r="F2352" t="str">
            <v>74822 Bearing housings, not incorporatng ball or roller bearings; plain shaft bearings</v>
          </cell>
        </row>
        <row r="2353">
          <cell r="C2353" t="str">
            <v>652.42</v>
          </cell>
          <cell r="E2353" t="str">
            <v>265.21</v>
          </cell>
          <cell r="F2353" t="str">
            <v>74831 Roller chain</v>
          </cell>
        </row>
        <row r="2354">
          <cell r="C2354" t="str">
            <v>652.42</v>
          </cell>
          <cell r="E2354" t="str">
            <v>265.29</v>
          </cell>
          <cell r="F2354" t="str">
            <v>74832 Articulated chain, n.e.s.</v>
          </cell>
        </row>
        <row r="2355">
          <cell r="C2355" t="str">
            <v>652.42</v>
          </cell>
          <cell r="E2355" t="str">
            <v>264.1</v>
          </cell>
          <cell r="F2355" t="str">
            <v>74839 Parts of articulated link chain</v>
          </cell>
        </row>
        <row r="2356">
          <cell r="C2356" t="str">
            <v>652.44</v>
          </cell>
          <cell r="E2356" t="str">
            <v>264.9</v>
          </cell>
          <cell r="F2356" t="str">
            <v>74850 Flywheels and pulleys (including pulley blocks)</v>
          </cell>
        </row>
        <row r="2357">
          <cell r="C2357" t="str">
            <v>652.43</v>
          </cell>
          <cell r="E2357" t="str">
            <v>265.8</v>
          </cell>
          <cell r="F2357" t="str">
            <v>74840 Gears and gearing; ball screws; gear boxes and other speed changers (including torque converters)</v>
          </cell>
        </row>
        <row r="2358">
          <cell r="C2358" t="str">
            <v>652.44</v>
          </cell>
          <cell r="E2358" t="str">
            <v>651.96</v>
          </cell>
          <cell r="F2358" t="str">
            <v>74860 Clutches and shaft couplings (including universal joints)</v>
          </cell>
        </row>
        <row r="2359">
          <cell r="C2359" t="str">
            <v>652.44</v>
          </cell>
          <cell r="E2359" t="str">
            <v>651.96</v>
          </cell>
          <cell r="F2359" t="str">
            <v>74890 Parts, n.e.s., for transmission shafts and cranks, bearing housings, gears, gearing, ball screws, gear boxes, flywheels and pulleys, clutches, etc.</v>
          </cell>
        </row>
        <row r="2360">
          <cell r="C2360" t="str">
            <v>652.45</v>
          </cell>
          <cell r="E2360" t="str">
            <v>651.97</v>
          </cell>
          <cell r="F2360" t="str">
            <v>74911 Molding boxes for metal foundry</v>
          </cell>
        </row>
        <row r="2361">
          <cell r="C2361" t="str">
            <v>652.45</v>
          </cell>
          <cell r="E2361" t="str">
            <v>651.97</v>
          </cell>
          <cell r="F2361" t="str">
            <v>74912 Mold bases (plates for the bottom of metal etc. molds)</v>
          </cell>
        </row>
        <row r="2362">
          <cell r="C2362" t="str">
            <v>652.45</v>
          </cell>
          <cell r="E2362" t="str">
            <v>651.99</v>
          </cell>
          <cell r="F2362" t="str">
            <v>74913 Molding patterns</v>
          </cell>
        </row>
        <row r="2363">
          <cell r="C2363" t="str">
            <v>652.23</v>
          </cell>
          <cell r="E2363" t="str">
            <v>651.99</v>
          </cell>
          <cell r="F2363" t="str">
            <v>74561 Fire extinguishers, whether or not charged</v>
          </cell>
        </row>
        <row r="2364">
          <cell r="C2364" t="str">
            <v>652.23</v>
          </cell>
          <cell r="E2364" t="str">
            <v>651.99</v>
          </cell>
          <cell r="F2364" t="str">
            <v>74562 Spray guns and similar appliances</v>
          </cell>
        </row>
        <row r="2365">
          <cell r="C2365" t="str">
            <v>652.23</v>
          </cell>
          <cell r="E2365" t="str">
            <v>654.41</v>
          </cell>
          <cell r="F2365" t="str">
            <v>74563 Steam or sand blasting machines and similar jet projecting machines</v>
          </cell>
        </row>
        <row r="2366">
          <cell r="C2366" t="str">
            <v>652.51</v>
          </cell>
          <cell r="E2366" t="str">
            <v>654.41</v>
          </cell>
          <cell r="F2366" t="str">
            <v>74914 Injection or compression types of molds for metals or metal carbides</v>
          </cell>
        </row>
        <row r="2367">
          <cell r="C2367" t="str">
            <v>652.51</v>
          </cell>
          <cell r="E2367" t="str">
            <v>654.42</v>
          </cell>
          <cell r="F2367" t="str">
            <v>74915 Molds for metals or metal carbides, n.e.s.</v>
          </cell>
        </row>
        <row r="2368">
          <cell r="C2368" t="str">
            <v>652.51</v>
          </cell>
          <cell r="E2368" t="str">
            <v>654.42</v>
          </cell>
          <cell r="F2368" t="str">
            <v>74916 Molds for glass</v>
          </cell>
        </row>
        <row r="2369">
          <cell r="C2369" t="str">
            <v>652.52</v>
          </cell>
          <cell r="E2369" t="str">
            <v>654.5</v>
          </cell>
          <cell r="F2369" t="str">
            <v>74917 Molds for mineral materials</v>
          </cell>
        </row>
        <row r="2370">
          <cell r="C2370" t="str">
            <v>652.52</v>
          </cell>
          <cell r="E2370" t="str">
            <v>654.5</v>
          </cell>
          <cell r="F2370" t="str">
            <v>74918 Injection or compression types of molds for rubber or plastics</v>
          </cell>
        </row>
        <row r="2371">
          <cell r="C2371" t="str">
            <v>652.52</v>
          </cell>
          <cell r="E2371" t="str">
            <v>654.93</v>
          </cell>
          <cell r="F2371" t="str">
            <v>74919 Molds for rubber or plastics, n.e.s.</v>
          </cell>
        </row>
        <row r="2372">
          <cell r="C2372" t="str">
            <v>652.53</v>
          </cell>
          <cell r="E2372" t="str">
            <v>651.41</v>
          </cell>
          <cell r="F2372" t="str">
            <v>74920 Gaskets and similar joints of metal sheeting combined with other materials or layers of metal; sets or assortments of gaskets and similar joints etc.</v>
          </cell>
        </row>
        <row r="2373">
          <cell r="C2373" t="str">
            <v>652.53</v>
          </cell>
          <cell r="E2373" t="str">
            <v>651.42</v>
          </cell>
          <cell r="F2373" t="str">
            <v>74991 Ships' or boats' propellers and blades therefor</v>
          </cell>
        </row>
        <row r="2374">
          <cell r="C2374" t="str">
            <v>652.53</v>
          </cell>
          <cell r="E2374" t="str">
            <v>651.62</v>
          </cell>
          <cell r="F2374" t="str">
            <v>74999 Machinery parts, not containing electrical connectors, insulators, coils, contacts or other electrical features, n.e.s.</v>
          </cell>
        </row>
        <row r="2375">
          <cell r="C2375" t="str">
            <v>652.54</v>
          </cell>
          <cell r="E2375" t="str">
            <v>651.62</v>
          </cell>
          <cell r="F2375" t="str">
            <v>75113 Automatic typewriters; word-processing machines</v>
          </cell>
        </row>
        <row r="2376">
          <cell r="C2376" t="str">
            <v>652.54</v>
          </cell>
          <cell r="E2376" t="str">
            <v>651.62</v>
          </cell>
          <cell r="F2376" t="str">
            <v>75115 Electric typewriters, n.e.s.</v>
          </cell>
        </row>
        <row r="2377">
          <cell r="C2377" t="str">
            <v>652.54</v>
          </cell>
          <cell r="E2377" t="str">
            <v>651.51</v>
          </cell>
          <cell r="F2377" t="str">
            <v>75118 Nonelectric typewriters, n.e.s.</v>
          </cell>
        </row>
        <row r="2378">
          <cell r="C2378" t="str">
            <v>652.24</v>
          </cell>
          <cell r="E2378" t="str">
            <v>651.51</v>
          </cell>
          <cell r="F2378" t="str">
            <v>74564 Agricultural or horticultural appliances for projecting, dispersing or spraying liquids or powders</v>
          </cell>
        </row>
        <row r="2379">
          <cell r="C2379" t="str">
            <v>652.24</v>
          </cell>
          <cell r="E2379" t="str">
            <v>651.52</v>
          </cell>
          <cell r="F2379" t="str">
            <v>74565 Mechanical appliances for projecting, dispersing or spraying, etc. n.e.s.</v>
          </cell>
        </row>
        <row r="2380">
          <cell r="C2380" t="str">
            <v>652.24</v>
          </cell>
          <cell r="E2380" t="str">
            <v>651.59</v>
          </cell>
          <cell r="F2380" t="str">
            <v>74568 Parts of mechanical appliances for projecting, dispersing or spraying liquids or powders, fire extingishers, steam or sand blasting machines, etc.</v>
          </cell>
        </row>
        <row r="2381">
          <cell r="C2381" t="str">
            <v>652.61</v>
          </cell>
          <cell r="E2381" t="str">
            <v>651.59</v>
          </cell>
          <cell r="F2381" t="str">
            <v>75121 Electronic calculators capable of operation without an external source of power</v>
          </cell>
        </row>
        <row r="2382">
          <cell r="C2382" t="str">
            <v>652.61</v>
          </cell>
          <cell r="E2382" t="str">
            <v>651.63</v>
          </cell>
          <cell r="F2382" t="str">
            <v>75122 Calculating machines, n.e.s.</v>
          </cell>
        </row>
        <row r="2383">
          <cell r="C2383" t="str">
            <v>652.61</v>
          </cell>
          <cell r="E2383" t="str">
            <v>651.63</v>
          </cell>
          <cell r="F2383" t="str">
            <v>75123 Accounting machines (including bookkeeping machines)</v>
          </cell>
        </row>
        <row r="2384">
          <cell r="C2384" t="str">
            <v>652.62</v>
          </cell>
          <cell r="E2384" t="str">
            <v>651.63</v>
          </cell>
          <cell r="F2384" t="str">
            <v>75124 Cash registers</v>
          </cell>
        </row>
        <row r="2385">
          <cell r="C2385" t="str">
            <v>652.62</v>
          </cell>
          <cell r="E2385" t="str">
            <v>651.63</v>
          </cell>
          <cell r="F2385" t="str">
            <v>75128 Postage-franking, ticket-issuing and similar machines incorporating a calculating device</v>
          </cell>
        </row>
        <row r="2386">
          <cell r="C2386" t="str">
            <v>652.62</v>
          </cell>
          <cell r="E2386" t="str">
            <v>651.63</v>
          </cell>
          <cell r="F2386" t="str">
            <v>75131 Electrostatic photocopying apparatus operated by reproducing the original image directly onto the copy (direct process)</v>
          </cell>
        </row>
        <row r="2387">
          <cell r="C2387" t="str">
            <v>652.64</v>
          </cell>
          <cell r="E2387" t="str">
            <v>651.63</v>
          </cell>
          <cell r="F2387" t="str">
            <v>75133 Nonelectrostatic photocopyng apparatus incorporating an optical system</v>
          </cell>
        </row>
        <row r="2388">
          <cell r="C2388" t="str">
            <v>652.63</v>
          </cell>
          <cell r="E2388" t="str">
            <v>651.64</v>
          </cell>
          <cell r="F2388" t="str">
            <v>75132 Electrostatic photocopying apparatus operated by reproducing the original image via an intermediate onto the copy (indirect process)</v>
          </cell>
        </row>
        <row r="2389">
          <cell r="C2389" t="str">
            <v>652.64</v>
          </cell>
          <cell r="E2389" t="str">
            <v>651.64</v>
          </cell>
          <cell r="F2389" t="str">
            <v>75134 Nonelectrostatic photocopyng apparatus of the contact type</v>
          </cell>
        </row>
        <row r="2390">
          <cell r="C2390" t="str">
            <v>652.64</v>
          </cell>
          <cell r="E2390" t="str">
            <v>651.64</v>
          </cell>
          <cell r="F2390" t="str">
            <v>75135 Thermocopying apparatus</v>
          </cell>
        </row>
        <row r="2391">
          <cell r="C2391" t="str">
            <v>652.65</v>
          </cell>
          <cell r="E2391" t="str">
            <v>651.69</v>
          </cell>
          <cell r="F2391" t="str">
            <v>75191 Duplicating machines</v>
          </cell>
        </row>
        <row r="2392">
          <cell r="C2392" t="str">
            <v>652.65</v>
          </cell>
          <cell r="E2392" t="str">
            <v>651.69</v>
          </cell>
          <cell r="F2392" t="str">
            <v>75192 Addressing machines and address plate embossing machines</v>
          </cell>
        </row>
        <row r="2393">
          <cell r="C2393" t="str">
            <v>652.65</v>
          </cell>
          <cell r="E2393" t="str">
            <v>651.69</v>
          </cell>
          <cell r="F2393" t="str">
            <v>75193 Machines for sorting or folding mail for inserting in envelopes; machines for opening or closing mail; machines affixing or cancelling postage stamps</v>
          </cell>
        </row>
        <row r="2394">
          <cell r="C2394" t="str">
            <v>652.25</v>
          </cell>
          <cell r="E2394" t="str">
            <v>651.73</v>
          </cell>
          <cell r="F2394" t="str">
            <v>74591 Calendering or other rolling machines (other than for metal or glass)</v>
          </cell>
        </row>
        <row r="2395">
          <cell r="C2395" t="str">
            <v>652.91</v>
          </cell>
          <cell r="E2395" t="str">
            <v>651.74</v>
          </cell>
          <cell r="F2395" t="str">
            <v>75199 Office machines, n.e.s.</v>
          </cell>
        </row>
        <row r="2396">
          <cell r="C2396" t="str">
            <v>652.92</v>
          </cell>
          <cell r="E2396" t="str">
            <v>651.75</v>
          </cell>
          <cell r="F2396" t="str">
            <v>75210 Analog or hybrid (analog-digital) data processing machines</v>
          </cell>
        </row>
        <row r="2397">
          <cell r="C2397" t="str">
            <v>652.93</v>
          </cell>
          <cell r="E2397" t="str">
            <v>651.75</v>
          </cell>
          <cell r="F2397" t="str">
            <v>75220 Digital automatic data processing machines containing in the same housing a central processing unit and an input and output unit</v>
          </cell>
        </row>
        <row r="2398">
          <cell r="C2398" t="str">
            <v>652.94</v>
          </cell>
          <cell r="E2398" t="str">
            <v>651.75</v>
          </cell>
          <cell r="F2398" t="str">
            <v>75230 Digital processng units whether or not presented with the rest of the system which may contain storage units, input units or output units</v>
          </cell>
        </row>
        <row r="2399">
          <cell r="C2399" t="str">
            <v>652.26</v>
          </cell>
          <cell r="E2399" t="str">
            <v>651.76</v>
          </cell>
          <cell r="F2399" t="str">
            <v>74593 Parts (cylinders etc.) for calendering or other rolling machines (other than for metals or glass)</v>
          </cell>
        </row>
        <row r="2400">
          <cell r="C2400" t="str">
            <v>652.95</v>
          </cell>
          <cell r="E2400" t="str">
            <v>651.76</v>
          </cell>
          <cell r="F2400" t="str">
            <v>75260 Input or output units whether or not presented with the rest of a system and whether or not containing storage units in one housing in data processing</v>
          </cell>
        </row>
        <row r="2401">
          <cell r="C2401" t="str">
            <v>652.96</v>
          </cell>
          <cell r="E2401" t="str">
            <v>651.76</v>
          </cell>
          <cell r="F2401" t="str">
            <v>75270 Storage units, whether or not presented with the rest of the system for data processing</v>
          </cell>
        </row>
        <row r="2402">
          <cell r="C2402" t="str">
            <v>652.97</v>
          </cell>
          <cell r="E2402" t="str">
            <v>651.88</v>
          </cell>
          <cell r="F2402" t="str">
            <v>75290 Data processing equipment, n.e.s.</v>
          </cell>
        </row>
        <row r="2403">
          <cell r="C2403" t="str">
            <v>652.98</v>
          </cell>
          <cell r="E2403" t="str">
            <v>651.88</v>
          </cell>
          <cell r="F2403" t="str">
            <v>75910 Parts and accessories of photocopying and thermocopying apparatus</v>
          </cell>
        </row>
        <row r="2404">
          <cell r="C2404" t="str">
            <v>265.11</v>
          </cell>
          <cell r="E2404" t="str">
            <v>651.88</v>
          </cell>
          <cell r="F2404" t="str">
            <v>51111 Ethylene</v>
          </cell>
        </row>
        <row r="2405">
          <cell r="C2405" t="str">
            <v>265.12</v>
          </cell>
          <cell r="E2405" t="str">
            <v>651.88</v>
          </cell>
          <cell r="F2405" t="str">
            <v>51112 Propene (propylene)</v>
          </cell>
        </row>
        <row r="2406">
          <cell r="C2406" t="str">
            <v>265.12</v>
          </cell>
          <cell r="E2406" t="str">
            <v>651.77</v>
          </cell>
          <cell r="F2406" t="str">
            <v>51113 Butylenes, butadienes and methylbutadienes</v>
          </cell>
        </row>
        <row r="2407">
          <cell r="C2407" t="str">
            <v>265.13</v>
          </cell>
          <cell r="E2407" t="str">
            <v>651.78</v>
          </cell>
          <cell r="F2407" t="str">
            <v>51114 Saturated acyclic hydrocarbons</v>
          </cell>
        </row>
        <row r="2408">
          <cell r="C2408" t="str">
            <v>265.21</v>
          </cell>
          <cell r="E2408" t="str">
            <v>653.11</v>
          </cell>
          <cell r="F2408" t="str">
            <v>51119 Acyclic hydrocarbons, n.e.s.</v>
          </cell>
        </row>
        <row r="2409">
          <cell r="C2409" t="str">
            <v>265.29</v>
          </cell>
          <cell r="E2409" t="str">
            <v>653.12</v>
          </cell>
          <cell r="F2409" t="str">
            <v>51121 Cyclohexane</v>
          </cell>
        </row>
        <row r="2410">
          <cell r="C2410" t="str">
            <v>264.1</v>
          </cell>
          <cell r="E2410" t="str">
            <v>653.13</v>
          </cell>
          <cell r="F2410" t="str">
            <v>43141 Vegetable waxes (other than triglycerides) whether or not refined or colored</v>
          </cell>
        </row>
        <row r="2411">
          <cell r="C2411" t="str">
            <v>264.9</v>
          </cell>
          <cell r="E2411" t="str">
            <v>653.14</v>
          </cell>
          <cell r="F2411" t="str">
            <v>43142 Beeswax, other insect waxes and spermaceti, whether or not refined or colored</v>
          </cell>
        </row>
        <row r="2412">
          <cell r="C2412" t="str">
            <v>265.41</v>
          </cell>
          <cell r="E2412" t="str">
            <v>653.14</v>
          </cell>
          <cell r="F2412" t="str">
            <v>51122 Benzene, pure</v>
          </cell>
        </row>
        <row r="2413">
          <cell r="C2413" t="str">
            <v>265.49</v>
          </cell>
          <cell r="E2413" t="str">
            <v>653.14</v>
          </cell>
          <cell r="F2413" t="str">
            <v>51123 Toluene, pure</v>
          </cell>
        </row>
        <row r="2414">
          <cell r="C2414" t="str">
            <v>265.71</v>
          </cell>
          <cell r="E2414" t="str">
            <v>653.14</v>
          </cell>
          <cell r="F2414" t="str">
            <v>51126 Ethylbenzene</v>
          </cell>
        </row>
        <row r="2415">
          <cell r="C2415" t="str">
            <v>265.79</v>
          </cell>
          <cell r="E2415" t="str">
            <v>653.15</v>
          </cell>
          <cell r="F2415" t="str">
            <v>51127 Cumene</v>
          </cell>
        </row>
        <row r="2416">
          <cell r="C2416" t="str">
            <v>265.51</v>
          </cell>
          <cell r="E2416" t="str">
            <v>653.15</v>
          </cell>
          <cell r="F2416" t="str">
            <v>51124 Xylenes, pure</v>
          </cell>
        </row>
        <row r="2417">
          <cell r="C2417" t="str">
            <v>265.59</v>
          </cell>
          <cell r="E2417" t="str">
            <v>653.15</v>
          </cell>
          <cell r="F2417" t="str">
            <v>51125 Styrene</v>
          </cell>
        </row>
        <row r="2418">
          <cell r="C2418" t="str">
            <v>265.89</v>
          </cell>
          <cell r="E2418" t="str">
            <v>653.15</v>
          </cell>
          <cell r="F2418" t="str">
            <v>51129 Cyclic hydrocarbons, n.e.s.</v>
          </cell>
        </row>
        <row r="2419">
          <cell r="C2419" t="str">
            <v>265.89</v>
          </cell>
          <cell r="E2419" t="str">
            <v>653.16</v>
          </cell>
          <cell r="F2419" t="str">
            <v>51131 Vinyl chloride (chloroethylene)</v>
          </cell>
        </row>
        <row r="2420">
          <cell r="C2420" t="str">
            <v>651.96</v>
          </cell>
          <cell r="E2420" t="str">
            <v>653.17</v>
          </cell>
          <cell r="F2420" t="str">
            <v>74449 Jacks and hoists, n.e.s., not hydraulic</v>
          </cell>
        </row>
        <row r="2421">
          <cell r="C2421" t="str">
            <v>651.96</v>
          </cell>
          <cell r="E2421" t="str">
            <v>653.17</v>
          </cell>
          <cell r="F2421" t="str">
            <v>74471 Continuous-action elevators and conveyors, pneumatic</v>
          </cell>
        </row>
        <row r="2422">
          <cell r="C2422" t="str">
            <v>651.97</v>
          </cell>
          <cell r="E2422" t="str">
            <v>653.17</v>
          </cell>
          <cell r="F2422" t="str">
            <v>74472 Continuous-action elevators and conveyors, other than pneumatic, designed for underground use</v>
          </cell>
        </row>
        <row r="2423">
          <cell r="C2423" t="str">
            <v>651.97</v>
          </cell>
          <cell r="E2423" t="str">
            <v>653.17</v>
          </cell>
          <cell r="F2423" t="str">
            <v>74473 Continuous-action elevators and conveyors, other than pneumatic, bucket type</v>
          </cell>
        </row>
        <row r="2424">
          <cell r="C2424" t="str">
            <v>651.99</v>
          </cell>
          <cell r="E2424" t="str">
            <v>653.17</v>
          </cell>
          <cell r="F2424" t="str">
            <v>74474 Continous-action elevators and conveyors, other than pneumatic, belt type</v>
          </cell>
        </row>
        <row r="2425">
          <cell r="C2425" t="str">
            <v>651.99</v>
          </cell>
          <cell r="E2425" t="str">
            <v>653.18</v>
          </cell>
          <cell r="F2425" t="str">
            <v>74479 Continuous-action elevators and conveyors for goods and materials, n.e.s.</v>
          </cell>
        </row>
        <row r="2426">
          <cell r="C2426" t="str">
            <v>651.99</v>
          </cell>
          <cell r="E2426" t="str">
            <v>653.18</v>
          </cell>
          <cell r="F2426" t="str">
            <v>74481 Lifts and skip hoists</v>
          </cell>
        </row>
        <row r="2427">
          <cell r="C2427" t="str">
            <v>654.41</v>
          </cell>
          <cell r="E2427" t="str">
            <v>653.18</v>
          </cell>
          <cell r="F2427" t="str">
            <v>77635 Thyristors, diacs and triacs (excluding photosensitive devices)</v>
          </cell>
        </row>
        <row r="2428">
          <cell r="C2428" t="str">
            <v>654.41</v>
          </cell>
          <cell r="E2428" t="str">
            <v>653.18</v>
          </cell>
          <cell r="F2428" t="str">
            <v>77637 Photosensitive semiconductor devices; light emitting diodes</v>
          </cell>
        </row>
        <row r="2429">
          <cell r="C2429" t="str">
            <v>654.42</v>
          </cell>
          <cell r="E2429" t="str">
            <v>653.19</v>
          </cell>
          <cell r="F2429" t="str">
            <v>77639 Semiconductor devices, n.e.s.</v>
          </cell>
        </row>
        <row r="2430">
          <cell r="C2430" t="str">
            <v>654.42</v>
          </cell>
          <cell r="E2430" t="str">
            <v>653.19</v>
          </cell>
          <cell r="F2430" t="str">
            <v>77641 Digital monolithic integrated units</v>
          </cell>
        </row>
        <row r="2431">
          <cell r="C2431" t="str">
            <v>654.5</v>
          </cell>
          <cell r="E2431" t="str">
            <v>653.19</v>
          </cell>
          <cell r="F2431" t="str">
            <v>77643 Nondigital monolithic integrated units</v>
          </cell>
        </row>
        <row r="2432">
          <cell r="C2432" t="str">
            <v>654.5</v>
          </cell>
          <cell r="E2432" t="str">
            <v>653.19</v>
          </cell>
          <cell r="F2432" t="str">
            <v>77645 Hybrid integrated circuits</v>
          </cell>
        </row>
        <row r="2433">
          <cell r="C2433" t="str">
            <v>654.93</v>
          </cell>
          <cell r="E2433" t="str">
            <v>653.51</v>
          </cell>
          <cell r="F2433" t="str">
            <v>77817 Parts of primary cells and primary batteries</v>
          </cell>
        </row>
        <row r="2434">
          <cell r="C2434" t="str">
            <v>651.41</v>
          </cell>
          <cell r="E2434" t="str">
            <v>653.52</v>
          </cell>
          <cell r="F2434" t="str">
            <v>74149 Parts of refrigerators, freezers and other refrigerating or freezing equipment (electric or other)</v>
          </cell>
        </row>
        <row r="2435">
          <cell r="C2435" t="str">
            <v>651.42</v>
          </cell>
          <cell r="E2435" t="str">
            <v>653.52</v>
          </cell>
          <cell r="F2435" t="str">
            <v>74151 Air conditioning machines, window or wall types, self-contained</v>
          </cell>
        </row>
        <row r="2436">
          <cell r="C2436" t="str">
            <v>651.62</v>
          </cell>
          <cell r="E2436" t="str">
            <v>653.52</v>
          </cell>
          <cell r="F2436" t="str">
            <v>74181 Instantaneous gas water heaters</v>
          </cell>
        </row>
        <row r="2437">
          <cell r="C2437" t="str">
            <v>651.62</v>
          </cell>
          <cell r="E2437" t="str">
            <v>653.52</v>
          </cell>
          <cell r="F2437" t="str">
            <v>74182 Instantaneous or storage hot water heaters, nonelectric, n.e.s.</v>
          </cell>
        </row>
        <row r="2438">
          <cell r="C2438" t="str">
            <v>651.51</v>
          </cell>
          <cell r="E2438" t="str">
            <v>653.59</v>
          </cell>
          <cell r="F2438" t="str">
            <v>74171 Producer gas or water gas generators, with or without purifiers; acetylene gas generators and similar water process gas generators</v>
          </cell>
        </row>
        <row r="2439">
          <cell r="C2439" t="str">
            <v>651.51</v>
          </cell>
          <cell r="E2439" t="str">
            <v>653.59</v>
          </cell>
          <cell r="F2439" t="str">
            <v>74172 Parts for producer gas or water gas generators; parts for acetylene gas generators and similar water process gas generators</v>
          </cell>
        </row>
        <row r="2440">
          <cell r="C2440" t="str">
            <v>651.52</v>
          </cell>
          <cell r="E2440" t="str">
            <v>653.59</v>
          </cell>
          <cell r="F2440" t="str">
            <v>74173 Distilling or rectifying plant</v>
          </cell>
        </row>
        <row r="2441">
          <cell r="C2441" t="str">
            <v>651.59</v>
          </cell>
          <cell r="E2441" t="str">
            <v>653.59</v>
          </cell>
          <cell r="F2441" t="str">
            <v>74174 Heat exchange units</v>
          </cell>
        </row>
        <row r="2442">
          <cell r="C2442" t="str">
            <v>651.63</v>
          </cell>
          <cell r="E2442" t="str">
            <v>266.61</v>
          </cell>
          <cell r="F2442" t="str">
            <v>74183 Medical, surgical or laboratory sterilizers</v>
          </cell>
        </row>
        <row r="2443">
          <cell r="C2443" t="str">
            <v>651.63</v>
          </cell>
          <cell r="E2443" t="str">
            <v>266.62</v>
          </cell>
          <cell r="F2443" t="str">
            <v>74184 Dryers for agricultural products</v>
          </cell>
        </row>
        <row r="2444">
          <cell r="C2444" t="str">
            <v>651.63</v>
          </cell>
          <cell r="E2444" t="str">
            <v>266.63</v>
          </cell>
          <cell r="F2444" t="str">
            <v>74185 Dryers for wood, paper pulp, paper and paperboard</v>
          </cell>
        </row>
        <row r="2445">
          <cell r="C2445" t="str">
            <v>651.63</v>
          </cell>
          <cell r="E2445" t="str">
            <v>266.69</v>
          </cell>
          <cell r="F2445" t="str">
            <v>74186 Dryers for the treatment of materials, n.e.s.</v>
          </cell>
        </row>
        <row r="2446">
          <cell r="C2446" t="str">
            <v>651.64</v>
          </cell>
          <cell r="E2446" t="str">
            <v>266.69</v>
          </cell>
          <cell r="F2446" t="str">
            <v>74187 Machinery for making hot drinks or for cooking or heating foods</v>
          </cell>
        </row>
        <row r="2447">
          <cell r="C2447" t="str">
            <v>651.64</v>
          </cell>
          <cell r="E2447" t="str">
            <v>267.12</v>
          </cell>
          <cell r="F2447" t="str">
            <v>74189 Temperature changing industrial and laboratory machinery, etc. for the treatment of materials, n.e.s.</v>
          </cell>
        </row>
        <row r="2448">
          <cell r="C2448" t="str">
            <v>651.64</v>
          </cell>
          <cell r="E2448" t="str">
            <v>266.51</v>
          </cell>
          <cell r="F2448" t="str">
            <v>74190 Parts, n.e.s. for temperature changing industrial and laboratory machinery and equipment</v>
          </cell>
        </row>
        <row r="2449">
          <cell r="C2449" t="str">
            <v>651.69</v>
          </cell>
          <cell r="E2449" t="str">
            <v>266.51</v>
          </cell>
          <cell r="F2449" t="str">
            <v>74211 Pumps for dispensing fuel or lubricants, of the type used in filling stations or garages, fitted or designed to be fitted with a measuring device</v>
          </cell>
        </row>
        <row r="2450">
          <cell r="C2450" t="str">
            <v>651.69</v>
          </cell>
          <cell r="E2450" t="str">
            <v>266.52</v>
          </cell>
          <cell r="F2450" t="str">
            <v>74219 Pumps fitted or designed to be fitted with measuring devices, n.e.s.</v>
          </cell>
        </row>
        <row r="2451">
          <cell r="C2451" t="str">
            <v>651.69</v>
          </cell>
          <cell r="E2451" t="str">
            <v>266.53</v>
          </cell>
          <cell r="F2451" t="str">
            <v>74220 Fuel, lubricating or cooling medium pumps for internal combustion piston engines</v>
          </cell>
        </row>
        <row r="2452">
          <cell r="C2452" t="str">
            <v>651.73</v>
          </cell>
          <cell r="E2452" t="str">
            <v>266.59</v>
          </cell>
          <cell r="F2452" t="str">
            <v>74250 Rotary positive displacement pumps, n.e.s.</v>
          </cell>
        </row>
        <row r="2453">
          <cell r="C2453" t="str">
            <v>651.72</v>
          </cell>
          <cell r="E2453" t="str">
            <v>266.59</v>
          </cell>
          <cell r="F2453" t="str">
            <v>74240 Reciprocating positive displacement pumps, n.e.s.</v>
          </cell>
        </row>
        <row r="2454">
          <cell r="C2454" t="str">
            <v>651.74</v>
          </cell>
          <cell r="E2454" t="str">
            <v>267.11</v>
          </cell>
          <cell r="F2454" t="str">
            <v>74260 Centrifugal pumps, n.e.s.</v>
          </cell>
        </row>
        <row r="2455">
          <cell r="C2455" t="str">
            <v>651.75</v>
          </cell>
          <cell r="E2455" t="str">
            <v>267.11</v>
          </cell>
          <cell r="F2455" t="str">
            <v>74271 Pumps for liquids, n.e.s.</v>
          </cell>
        </row>
        <row r="2456">
          <cell r="C2456" t="str">
            <v>651.75</v>
          </cell>
          <cell r="E2456" t="str">
            <v>267.21</v>
          </cell>
          <cell r="F2456" t="str">
            <v>74275 Liquid elevators</v>
          </cell>
        </row>
        <row r="2457">
          <cell r="C2457" t="str">
            <v>651.75</v>
          </cell>
          <cell r="E2457" t="str">
            <v>267.22</v>
          </cell>
          <cell r="F2457" t="str">
            <v>74291 Parts of pumps for liquids</v>
          </cell>
        </row>
        <row r="2458">
          <cell r="C2458" t="str">
            <v>651.76</v>
          </cell>
          <cell r="E2458" t="str">
            <v>266.71</v>
          </cell>
          <cell r="F2458" t="str">
            <v>74295 Parts of liquid elevators</v>
          </cell>
        </row>
        <row r="2459">
          <cell r="C2459" t="str">
            <v>651.76</v>
          </cell>
          <cell r="E2459" t="str">
            <v>266.72</v>
          </cell>
          <cell r="F2459" t="str">
            <v>74311 Vacuum pumps</v>
          </cell>
        </row>
        <row r="2460">
          <cell r="C2460" t="str">
            <v>651.76</v>
          </cell>
          <cell r="E2460" t="str">
            <v>266.73</v>
          </cell>
          <cell r="F2460" t="str">
            <v>74313 Hand-or-foot operated air pumps</v>
          </cell>
        </row>
        <row r="2461">
          <cell r="C2461" t="str">
            <v>651.88</v>
          </cell>
          <cell r="E2461" t="str">
            <v>266.79</v>
          </cell>
          <cell r="F2461" t="str">
            <v>74431 Overhead travelling cranes on fixed support</v>
          </cell>
        </row>
        <row r="2462">
          <cell r="C2462" t="str">
            <v>651.88</v>
          </cell>
          <cell r="E2462" t="str">
            <v>267.13</v>
          </cell>
          <cell r="F2462" t="str">
            <v>74432 Mobile lifting frames on tires and straddle carriers</v>
          </cell>
        </row>
        <row r="2463">
          <cell r="C2463" t="str">
            <v>651.77</v>
          </cell>
          <cell r="E2463" t="str">
            <v>651.43</v>
          </cell>
          <cell r="F2463" t="str">
            <v>74315 Compressors of a kind used in refrigerating equipment</v>
          </cell>
        </row>
        <row r="2464">
          <cell r="C2464" t="str">
            <v>651.61</v>
          </cell>
          <cell r="E2464" t="str">
            <v>651.44</v>
          </cell>
          <cell r="F2464" t="str">
            <v>74175 Machinery for liquefying air or other gas</v>
          </cell>
        </row>
        <row r="2465">
          <cell r="C2465" t="str">
            <v>651.71</v>
          </cell>
          <cell r="E2465" t="str">
            <v>651.82</v>
          </cell>
          <cell r="F2465" t="str">
            <v>74230 Concrete pumps</v>
          </cell>
        </row>
        <row r="2466">
          <cell r="C2466" t="str">
            <v>653.11</v>
          </cell>
          <cell r="E2466" t="str">
            <v>651.82</v>
          </cell>
          <cell r="F2466" t="str">
            <v>75990 Parts of office and adp machinery</v>
          </cell>
        </row>
        <row r="2467">
          <cell r="C2467" t="str">
            <v>653.12</v>
          </cell>
          <cell r="E2467" t="str">
            <v>651.82</v>
          </cell>
          <cell r="F2467" t="str">
            <v>75991 Parts of typewriters and word processing machines</v>
          </cell>
        </row>
        <row r="2468">
          <cell r="C2468" t="str">
            <v>653.13</v>
          </cell>
          <cell r="E2468" t="str">
            <v>651.82</v>
          </cell>
          <cell r="F2468" t="str">
            <v>75993 Parts of office machines, n.e.s.</v>
          </cell>
        </row>
        <row r="2469">
          <cell r="C2469" t="str">
            <v>653.14</v>
          </cell>
          <cell r="E2469" t="str">
            <v>651.82</v>
          </cell>
          <cell r="F2469" t="str">
            <v>75995 Parts of calculating machines, accounting machines, cash registers. postage-franking machines and similar machines incorporating a calculating device</v>
          </cell>
        </row>
        <row r="2470">
          <cell r="C2470" t="str">
            <v>653.14</v>
          </cell>
          <cell r="E2470" t="str">
            <v>651.82</v>
          </cell>
          <cell r="F2470" t="str">
            <v>75997 Parts of automatic data processing machines and units thereof, magnetic or optical readers, and machines for transcribing and processing data n.e.s.</v>
          </cell>
        </row>
        <row r="2471">
          <cell r="C2471" t="str">
            <v>653.14</v>
          </cell>
          <cell r="E2471" t="str">
            <v>651.82</v>
          </cell>
          <cell r="F2471" t="str">
            <v>76110 Television receivers, color, including monitors, projectors and receivers combined with radiobroadcast receivers or sound and video recorders, etc.</v>
          </cell>
        </row>
        <row r="2472">
          <cell r="C2472" t="str">
            <v>653.14</v>
          </cell>
          <cell r="E2472" t="str">
            <v>651.82</v>
          </cell>
          <cell r="F2472" t="str">
            <v>76120 Television receivers, monochrome, including monitors, projectors and those combined with radiobroadcast receivers or sound and video recorders, etc.</v>
          </cell>
        </row>
        <row r="2473">
          <cell r="C2473" t="str">
            <v>653.15</v>
          </cell>
          <cell r="E2473" t="str">
            <v>651.84</v>
          </cell>
          <cell r="F2473" t="str">
            <v>76211 Radiobroadcast receivers, combined with sound recording or reproducing apparatus, operating with an external power source as in motor vehicles</v>
          </cell>
        </row>
        <row r="2474">
          <cell r="C2474" t="str">
            <v>653.15</v>
          </cell>
          <cell r="E2474" t="str">
            <v>651.84</v>
          </cell>
          <cell r="F2474" t="str">
            <v>76212 Radiobroadcast receivers, not combined with sound recording or reproducing apparatus, operating with an external power source as in motor vehicles</v>
          </cell>
        </row>
        <row r="2475">
          <cell r="C2475" t="str">
            <v>653.15</v>
          </cell>
          <cell r="E2475" t="str">
            <v>651.84</v>
          </cell>
          <cell r="F2475" t="str">
            <v>76221 Radiobroadcast receivers, combined with sound recording or reproducing apparatus, operating without an external power source</v>
          </cell>
        </row>
        <row r="2476">
          <cell r="C2476" t="str">
            <v>653.15</v>
          </cell>
          <cell r="E2476" t="str">
            <v>651.84</v>
          </cell>
          <cell r="F2476" t="str">
            <v>76222 Radiobroadcast receivers, not combined with sound recording or reproducing apparatus, operating without an external power source</v>
          </cell>
        </row>
        <row r="2477">
          <cell r="C2477" t="str">
            <v>653.16</v>
          </cell>
          <cell r="E2477" t="str">
            <v>651.84</v>
          </cell>
          <cell r="F2477" t="str">
            <v>76281 Radiobroadcast receivers, combined with sound recording or reproducing apparatus, etc., n.e.s.</v>
          </cell>
        </row>
        <row r="2478">
          <cell r="C2478" t="str">
            <v>653.17</v>
          </cell>
          <cell r="E2478" t="str">
            <v>651.84</v>
          </cell>
          <cell r="F2478" t="str">
            <v>76282 Radiobroadcast receivers, not combined with sound recording or reproducing apparatus, but combined with a clock, etc. n.e.s.</v>
          </cell>
        </row>
        <row r="2479">
          <cell r="C2479" t="str">
            <v>653.17</v>
          </cell>
          <cell r="E2479" t="str">
            <v>651.84</v>
          </cell>
          <cell r="F2479" t="str">
            <v>76289 Radiobroadcast receivers, not combined with sound recording or reproducing apparatus nor with a clock, etc., n.e.s.</v>
          </cell>
        </row>
        <row r="2480">
          <cell r="C2480" t="str">
            <v>653.17</v>
          </cell>
          <cell r="E2480" t="str">
            <v>651.84</v>
          </cell>
          <cell r="F2480" t="str">
            <v>76331 Record players, coin- or disc-operated, not incorporating a sound recording device</v>
          </cell>
        </row>
        <row r="2481">
          <cell r="C2481" t="str">
            <v>653.17</v>
          </cell>
          <cell r="E2481" t="str">
            <v>651.84</v>
          </cell>
          <cell r="F2481" t="str">
            <v>76333 Record players, n.e.s. (other than coin- or disc-operated), not incorporating a sound recording device</v>
          </cell>
        </row>
        <row r="2482">
          <cell r="C2482" t="str">
            <v>653.17</v>
          </cell>
          <cell r="E2482" t="str">
            <v>651.84</v>
          </cell>
          <cell r="F2482" t="str">
            <v>76335 Turntables (record-decks), not incorporating a sound recording device</v>
          </cell>
        </row>
        <row r="2483">
          <cell r="C2483" t="str">
            <v>653.18</v>
          </cell>
          <cell r="E2483" t="str">
            <v>651.86</v>
          </cell>
          <cell r="F2483" t="str">
            <v>76381 Video recording or reproducing apparatus, whether or not incorporating a video tuner</v>
          </cell>
        </row>
        <row r="2484">
          <cell r="C2484" t="str">
            <v>653.18</v>
          </cell>
          <cell r="E2484" t="str">
            <v>651.86</v>
          </cell>
          <cell r="F2484" t="str">
            <v>76382 Transcribing machines</v>
          </cell>
        </row>
        <row r="2485">
          <cell r="C2485" t="str">
            <v>653.18</v>
          </cell>
          <cell r="E2485" t="str">
            <v>651.87</v>
          </cell>
          <cell r="F2485" t="str">
            <v>76383 Sound reproducing apparatus, n.e.s.</v>
          </cell>
        </row>
        <row r="2486">
          <cell r="C2486" t="str">
            <v>653.18</v>
          </cell>
          <cell r="E2486" t="str">
            <v>651.87</v>
          </cell>
          <cell r="F2486" t="str">
            <v>76384 Sound recording apparatus, whether or not incorporating a sound reproducing device</v>
          </cell>
        </row>
        <row r="2487">
          <cell r="C2487" t="str">
            <v>653.19</v>
          </cell>
          <cell r="E2487" t="str">
            <v>651.87</v>
          </cell>
          <cell r="F2487" t="str">
            <v>76411 Telephone sets</v>
          </cell>
        </row>
        <row r="2488">
          <cell r="C2488" t="str">
            <v>653.19</v>
          </cell>
          <cell r="E2488" t="str">
            <v>651.81</v>
          </cell>
          <cell r="F2488" t="str">
            <v>76413 Teleprinters</v>
          </cell>
        </row>
        <row r="2489">
          <cell r="C2489" t="str">
            <v>653.19</v>
          </cell>
          <cell r="E2489" t="str">
            <v>651.83</v>
          </cell>
          <cell r="F2489" t="str">
            <v>76415 Telephonic or telegraphic switching apparatus</v>
          </cell>
        </row>
        <row r="2490">
          <cell r="C2490" t="str">
            <v>653.19</v>
          </cell>
          <cell r="E2490" t="str">
            <v>651.85</v>
          </cell>
          <cell r="F2490" t="str">
            <v>76417 Apparatus for carrier-current line systems, n.e.s.</v>
          </cell>
        </row>
        <row r="2491">
          <cell r="C2491" t="str">
            <v>653.51</v>
          </cell>
          <cell r="E2491" t="str">
            <v>653.21</v>
          </cell>
          <cell r="F2491" t="str">
            <v>77313 Ignition wiring sets and other wiring sets of a kind used in vehicles, aircraft or ships</v>
          </cell>
        </row>
        <row r="2492">
          <cell r="C2492" t="str">
            <v>653.52</v>
          </cell>
          <cell r="E2492" t="str">
            <v>653.21</v>
          </cell>
          <cell r="F2492" t="str">
            <v>77314 Electric conductors, for a voltage not exceeding 80 volts, n.e.s.</v>
          </cell>
        </row>
        <row r="2493">
          <cell r="C2493" t="str">
            <v>653.52</v>
          </cell>
          <cell r="E2493" t="str">
            <v>653.25</v>
          </cell>
          <cell r="F2493" t="str">
            <v>77315 Electric conductors, for a voltage exceeding 80 volts, but not exceeding 1,000 volts, n.e.s.</v>
          </cell>
        </row>
        <row r="2494">
          <cell r="C2494" t="str">
            <v>653.52</v>
          </cell>
          <cell r="E2494" t="str">
            <v>653.25</v>
          </cell>
          <cell r="F2494" t="str">
            <v>77317 Electric conductors, for a voltage exceeding 1,000 volts, n.e.s.</v>
          </cell>
        </row>
        <row r="2495">
          <cell r="C2495" t="str">
            <v>653.52</v>
          </cell>
          <cell r="E2495" t="str">
            <v>653.29</v>
          </cell>
          <cell r="F2495" t="str">
            <v>77318 Optical fiber cables</v>
          </cell>
        </row>
        <row r="2496">
          <cell r="C2496" t="str">
            <v>653.59</v>
          </cell>
          <cell r="E2496" t="str">
            <v>653.29</v>
          </cell>
          <cell r="F2496" t="str">
            <v>77322 Electrical insulators of glass</v>
          </cell>
        </row>
        <row r="2497">
          <cell r="C2497" t="str">
            <v>653.59</v>
          </cell>
          <cell r="E2497" t="str">
            <v>653.31</v>
          </cell>
          <cell r="F2497" t="str">
            <v>77323 Electrical insulators of ceramics</v>
          </cell>
        </row>
        <row r="2498">
          <cell r="C2498" t="str">
            <v>653.59</v>
          </cell>
          <cell r="E2498" t="str">
            <v>653.31</v>
          </cell>
          <cell r="F2498" t="str">
            <v>77324 Electrical insulators of material other than glass or ceramics</v>
          </cell>
        </row>
        <row r="2499">
          <cell r="C2499" t="str">
            <v>653.59</v>
          </cell>
          <cell r="E2499" t="str">
            <v>653.31</v>
          </cell>
          <cell r="F2499" t="str">
            <v>77326 Insulating fittings for electrical machines, appliances or equiptment, of ceramic materials, but not including the insulators</v>
          </cell>
        </row>
        <row r="2500">
          <cell r="C2500" t="str">
            <v>266.61</v>
          </cell>
          <cell r="E2500" t="str">
            <v>653.32</v>
          </cell>
          <cell r="F2500" t="str">
            <v>51137 Fluorinated, brominated or iodinated derivatives of acyclic hydrocarbons</v>
          </cell>
        </row>
        <row r="2501">
          <cell r="C2501" t="str">
            <v>266.62</v>
          </cell>
          <cell r="E2501" t="str">
            <v>653.31</v>
          </cell>
          <cell r="F2501" t="str">
            <v>51138 Halogenated derivatives of acyclic hydrocarbons containing two or more different halogens</v>
          </cell>
        </row>
        <row r="2502">
          <cell r="C2502" t="str">
            <v>266.63</v>
          </cell>
          <cell r="E2502" t="str">
            <v>653.31</v>
          </cell>
          <cell r="F2502" t="str">
            <v>51139 Halogenated derivatives of hydrocarbons, n.e.s.</v>
          </cell>
        </row>
        <row r="2503">
          <cell r="C2503" t="str">
            <v>266.69</v>
          </cell>
          <cell r="E2503" t="str">
            <v>653.32</v>
          </cell>
          <cell r="F2503" t="str">
            <v>51140 Sulfonated, nitrated or nitrosated derivatives of hydrocarbons, halogenated or not</v>
          </cell>
        </row>
        <row r="2504">
          <cell r="C2504" t="str">
            <v>267.12</v>
          </cell>
          <cell r="E2504" t="str">
            <v>653.31</v>
          </cell>
          <cell r="F2504" t="str">
            <v>51217 Fatty alcohols, industrial</v>
          </cell>
        </row>
        <row r="2505">
          <cell r="C2505" t="str">
            <v>266.51</v>
          </cell>
          <cell r="E2505" t="str">
            <v>653.32</v>
          </cell>
          <cell r="F2505" t="str">
            <v>51132 Trichloroethylene</v>
          </cell>
        </row>
        <row r="2506">
          <cell r="C2506" t="str">
            <v>266.52</v>
          </cell>
          <cell r="E2506" t="str">
            <v>653.31</v>
          </cell>
          <cell r="F2506" t="str">
            <v>51133 Tetrachloroethylene (perchloroethylene)</v>
          </cell>
        </row>
        <row r="2507">
          <cell r="C2507" t="str">
            <v>266.53</v>
          </cell>
          <cell r="E2507" t="str">
            <v>653.32</v>
          </cell>
          <cell r="F2507" t="str">
            <v>51134 Unsaturated chlorinated derivatives of acyclic hydrocarbons, n.e.s.</v>
          </cell>
        </row>
        <row r="2508">
          <cell r="C2508" t="str">
            <v>266.59</v>
          </cell>
          <cell r="E2508" t="str">
            <v>653.33</v>
          </cell>
          <cell r="F2508" t="str">
            <v>51135 1,2-dichloroethane (ethylene dichloride)</v>
          </cell>
        </row>
        <row r="2509">
          <cell r="C2509" t="str">
            <v>266.59</v>
          </cell>
          <cell r="E2509" t="str">
            <v>653.33</v>
          </cell>
          <cell r="F2509" t="str">
            <v>51136 Saturated chlorinated derivatives of acyclic hydrocarbons, n.e.s.</v>
          </cell>
        </row>
        <row r="2510">
          <cell r="C2510" t="str">
            <v>267.11</v>
          </cell>
          <cell r="E2510" t="str">
            <v>653.34</v>
          </cell>
          <cell r="F2510" t="str">
            <v>51215 Ethyl alcohol (not denatured) of an alcoholic strength by volume of 80% or higher</v>
          </cell>
        </row>
        <row r="2511">
          <cell r="C2511" t="str">
            <v>267.11</v>
          </cell>
          <cell r="E2511" t="str">
            <v>653.33</v>
          </cell>
          <cell r="F2511" t="str">
            <v>51216 Ethyl alcohol and other spirits, denatured, of any alcoholic strength</v>
          </cell>
        </row>
        <row r="2512">
          <cell r="C2512" t="str">
            <v>267.21</v>
          </cell>
          <cell r="E2512" t="str">
            <v>653.33</v>
          </cell>
          <cell r="F2512" t="str">
            <v>51221 Ethylene glycol (ethanediol)</v>
          </cell>
        </row>
        <row r="2513">
          <cell r="C2513" t="str">
            <v>267.22</v>
          </cell>
          <cell r="E2513" t="str">
            <v>653.33</v>
          </cell>
          <cell r="F2513" t="str">
            <v>51222 Glycerol (glycerine), glycerol waters and glycerol lyes</v>
          </cell>
        </row>
        <row r="2514">
          <cell r="C2514" t="str">
            <v>266.71</v>
          </cell>
          <cell r="E2514" t="str">
            <v>653.34</v>
          </cell>
          <cell r="F2514" t="str">
            <v>51211 Methanol (methyl alcohol)</v>
          </cell>
        </row>
        <row r="2515">
          <cell r="C2515" t="str">
            <v>266.72</v>
          </cell>
          <cell r="E2515" t="str">
            <v>653.35</v>
          </cell>
          <cell r="F2515" t="str">
            <v>51212 Propan-1-ol (propyl alcohol) and propan-2-ol (isopropyl alcohol)</v>
          </cell>
        </row>
        <row r="2516">
          <cell r="C2516" t="str">
            <v>266.73</v>
          </cell>
          <cell r="E2516" t="str">
            <v>653.33</v>
          </cell>
          <cell r="F2516" t="str">
            <v>51213 Butanols</v>
          </cell>
        </row>
        <row r="2517">
          <cell r="C2517" t="str">
            <v>266.79</v>
          </cell>
          <cell r="E2517" t="str">
            <v>653.33</v>
          </cell>
          <cell r="F2517" t="str">
            <v>51214 Octanol (octyl alcohol) and isomers thereof</v>
          </cell>
        </row>
        <row r="2518">
          <cell r="C2518" t="str">
            <v>267.13</v>
          </cell>
          <cell r="E2518" t="str">
            <v>653.33</v>
          </cell>
          <cell r="F2518" t="str">
            <v>51219 Monohydric alcohols, n.e.s.</v>
          </cell>
        </row>
        <row r="2519">
          <cell r="C2519" t="str">
            <v>651.43</v>
          </cell>
          <cell r="E2519" t="str">
            <v>653.34</v>
          </cell>
          <cell r="F2519" t="str">
            <v>74155 Air conditioning machines, n.e.s.</v>
          </cell>
        </row>
        <row r="2520">
          <cell r="C2520" t="str">
            <v>651.44</v>
          </cell>
          <cell r="E2520" t="str">
            <v>653.43</v>
          </cell>
          <cell r="F2520" t="str">
            <v>74159 Parts for the air conditioning machines (having a motor-driven fan and elements for changing the temperature and humidity) of heading 741.5</v>
          </cell>
        </row>
        <row r="2521">
          <cell r="C2521" t="str">
            <v>651.82</v>
          </cell>
          <cell r="E2521" t="str">
            <v>653.42</v>
          </cell>
          <cell r="F2521" t="str">
            <v>74319 Air or vacuum pumps, n.e.s.</v>
          </cell>
        </row>
        <row r="2522">
          <cell r="C2522" t="str">
            <v>651.82</v>
          </cell>
          <cell r="E2522" t="str">
            <v>653.41</v>
          </cell>
          <cell r="F2522" t="str">
            <v>74341 Fans, table, floor, wall, window, ceiling or roof, with self-contained electric motor of an output not exceeding 125 w</v>
          </cell>
        </row>
        <row r="2523">
          <cell r="C2523" t="str">
            <v>651.82</v>
          </cell>
          <cell r="E2523" t="str">
            <v>653.43</v>
          </cell>
          <cell r="F2523" t="str">
            <v>74343 Fans, n.e.s.</v>
          </cell>
        </row>
        <row r="2524">
          <cell r="C2524" t="str">
            <v>651.82</v>
          </cell>
          <cell r="E2524" t="str">
            <v>653.42</v>
          </cell>
          <cell r="F2524" t="str">
            <v>74345 Hoods having a maximum horizontal side not exceeding 120 cms, incorporating a fan</v>
          </cell>
        </row>
        <row r="2525">
          <cell r="C2525" t="str">
            <v>651.82</v>
          </cell>
          <cell r="E2525" t="str">
            <v>653.41</v>
          </cell>
          <cell r="F2525" t="str">
            <v>74351 Cream separators (centrifuges)</v>
          </cell>
        </row>
        <row r="2526">
          <cell r="C2526" t="str">
            <v>651.82</v>
          </cell>
          <cell r="E2526" t="str">
            <v>653.43</v>
          </cell>
          <cell r="F2526" t="str">
            <v>74355 Clothes dryers (centrifugal)</v>
          </cell>
        </row>
        <row r="2527">
          <cell r="C2527" t="str">
            <v>651.82</v>
          </cell>
          <cell r="E2527" t="str">
            <v>653.42</v>
          </cell>
          <cell r="F2527" t="str">
            <v>74359 Centrifuges, n.e.s.</v>
          </cell>
        </row>
        <row r="2528">
          <cell r="C2528" t="str">
            <v>651.82</v>
          </cell>
          <cell r="E2528" t="str">
            <v>653.43</v>
          </cell>
          <cell r="F2528" t="str">
            <v>74361 Machinery for filtering and purifying water</v>
          </cell>
        </row>
        <row r="2529">
          <cell r="C2529" t="str">
            <v>651.84</v>
          </cell>
          <cell r="E2529" t="str">
            <v>653.6</v>
          </cell>
          <cell r="F2529" t="str">
            <v>74363 Oil or fuel filters for internal combustion engines</v>
          </cell>
        </row>
        <row r="2530">
          <cell r="C2530" t="str">
            <v>651.84</v>
          </cell>
          <cell r="E2530" t="str">
            <v>653.6</v>
          </cell>
          <cell r="F2530" t="str">
            <v>74364 Intake air filters for internal combustion engines</v>
          </cell>
        </row>
        <row r="2531">
          <cell r="C2531" t="str">
            <v>651.84</v>
          </cell>
          <cell r="E2531" t="str">
            <v>653.6</v>
          </cell>
          <cell r="F2531" t="str">
            <v>74367 Filters and purifying machinery and apparatus for liquids, n.e.s.</v>
          </cell>
        </row>
        <row r="2532">
          <cell r="C2532" t="str">
            <v>651.84</v>
          </cell>
          <cell r="E2532" t="str">
            <v>653.6</v>
          </cell>
          <cell r="F2532" t="str">
            <v>74369 Filters and purifying machinery and apparatus for gases, n.e.s.</v>
          </cell>
        </row>
        <row r="2533">
          <cell r="C2533" t="str">
            <v>651.84</v>
          </cell>
          <cell r="E2533" t="str">
            <v>653.83</v>
          </cell>
          <cell r="F2533" t="str">
            <v>74380 Parts for air or vacuum pumps, air or other gas compressors and fans; parts of ventilating, recyling or cooker hoods incorporating a fan</v>
          </cell>
        </row>
        <row r="2534">
          <cell r="C2534" t="str">
            <v>651.84</v>
          </cell>
          <cell r="E2534" t="str">
            <v>653.83</v>
          </cell>
          <cell r="F2534" t="str">
            <v>74391 Parts of centrifuges (including centrifical dryers)</v>
          </cell>
        </row>
        <row r="2535">
          <cell r="C2535" t="str">
            <v>651.84</v>
          </cell>
          <cell r="E2535" t="str">
            <v>653.83</v>
          </cell>
          <cell r="F2535" t="str">
            <v>74395 Parts of filtering or purifying machinery and apparatus</v>
          </cell>
        </row>
        <row r="2536">
          <cell r="C2536" t="str">
            <v>651.84</v>
          </cell>
          <cell r="E2536" t="str">
            <v>653.83</v>
          </cell>
          <cell r="F2536" t="str">
            <v>74411 Self-propelled trucks powered by an electric motor, fitted with lifting or handling equipment</v>
          </cell>
        </row>
        <row r="2537">
          <cell r="C2537" t="str">
            <v>651.84</v>
          </cell>
          <cell r="E2537" t="str">
            <v>653.82</v>
          </cell>
          <cell r="F2537" t="str">
            <v>74412 Self-propelled trucks fitted with lifting or handling equipment, n.e.s.</v>
          </cell>
        </row>
        <row r="2538">
          <cell r="C2538" t="str">
            <v>651.84</v>
          </cell>
          <cell r="E2538" t="str">
            <v>653.82</v>
          </cell>
          <cell r="F2538" t="str">
            <v>74413 Works trucks fitted with lifting or handling equipment, n.e.s.</v>
          </cell>
        </row>
        <row r="2539">
          <cell r="C2539" t="str">
            <v>651.86</v>
          </cell>
          <cell r="E2539" t="str">
            <v>653.82</v>
          </cell>
          <cell r="F2539" t="str">
            <v>74415 Self-propelled works trucks, not fitted with lifting or handling equipment n.e.s.; tractors of a type used on railway station platforms</v>
          </cell>
        </row>
        <row r="2540">
          <cell r="C2540" t="str">
            <v>651.86</v>
          </cell>
          <cell r="E2540" t="str">
            <v>653.82</v>
          </cell>
          <cell r="F2540" t="str">
            <v>74419 Parts of self-propelled works trucks (electrically operated or not), not fitted with lifting etc. equipment and railway station platform tractors</v>
          </cell>
        </row>
        <row r="2541">
          <cell r="C2541" t="str">
            <v>651.87</v>
          </cell>
          <cell r="E2541" t="str">
            <v>653.81</v>
          </cell>
          <cell r="F2541" t="str">
            <v>74421 Pulley tackle and hoists (other than skip hoists)</v>
          </cell>
        </row>
        <row r="2542">
          <cell r="C2542" t="str">
            <v>651.87</v>
          </cell>
          <cell r="E2542" t="str">
            <v>653.81</v>
          </cell>
          <cell r="F2542" t="str">
            <v>74423 Pit-head winding gear; winches specially designed for use underground</v>
          </cell>
        </row>
        <row r="2543">
          <cell r="C2543" t="str">
            <v>651.87</v>
          </cell>
          <cell r="E2543" t="str">
            <v>653.81</v>
          </cell>
          <cell r="F2543" t="str">
            <v>74425 Winches, n.e.s.; capstans</v>
          </cell>
        </row>
        <row r="2544">
          <cell r="C2544" t="str">
            <v>651.81</v>
          </cell>
          <cell r="E2544" t="str">
            <v>653.81</v>
          </cell>
          <cell r="F2544" t="str">
            <v>74317 Air compressors mounted on a wheeled chassis for towing</v>
          </cell>
        </row>
        <row r="2545">
          <cell r="C2545" t="str">
            <v>651.83</v>
          </cell>
          <cell r="E2545" t="str">
            <v>653.89</v>
          </cell>
          <cell r="F2545" t="str">
            <v>74362 Machinery for filtering and purifying beverages other than water</v>
          </cell>
        </row>
        <row r="2546">
          <cell r="C2546" t="str">
            <v>651.85</v>
          </cell>
          <cell r="E2546" t="str">
            <v>653.89</v>
          </cell>
          <cell r="F2546" t="str">
            <v>74414 Work trucks, electrical, self-propelled, not fitted with lifting or handling equipment</v>
          </cell>
        </row>
        <row r="2547">
          <cell r="C2547" t="str">
            <v>653.21</v>
          </cell>
          <cell r="E2547" t="str">
            <v>653.89</v>
          </cell>
          <cell r="F2547" t="str">
            <v>76419 Telephonic or telegraphic apparatus, n.e.s.</v>
          </cell>
        </row>
        <row r="2548">
          <cell r="C2548" t="str">
            <v>653.21</v>
          </cell>
          <cell r="E2548" t="str">
            <v>653.89</v>
          </cell>
          <cell r="F2548" t="str">
            <v>76421 Microphones and stands therefor</v>
          </cell>
        </row>
        <row r="2549">
          <cell r="C2549" t="str">
            <v>653.25</v>
          </cell>
          <cell r="E2549" t="str">
            <v>657.71</v>
          </cell>
          <cell r="F2549" t="str">
            <v>76422 Loudspeakers, mounted in their enclosures</v>
          </cell>
        </row>
        <row r="2550">
          <cell r="C2550" t="str">
            <v>653.25</v>
          </cell>
          <cell r="E2550" t="str">
            <v>657.71</v>
          </cell>
          <cell r="F2550" t="str">
            <v>76423 Loudspeakers not mounted in their enclosures</v>
          </cell>
        </row>
        <row r="2551">
          <cell r="C2551" t="str">
            <v>653.29</v>
          </cell>
          <cell r="E2551" t="str">
            <v>657.71</v>
          </cell>
          <cell r="F2551" t="str">
            <v>76424 Headphones, earphones and combined microphone/speaker sets</v>
          </cell>
        </row>
        <row r="2552">
          <cell r="C2552" t="str">
            <v>653.29</v>
          </cell>
          <cell r="E2552" t="str">
            <v>657.71</v>
          </cell>
          <cell r="F2552" t="str">
            <v>76425 Audio-frequency electric amplifiers</v>
          </cell>
        </row>
        <row r="2553">
          <cell r="C2553" t="str">
            <v>653.31</v>
          </cell>
          <cell r="E2553" t="str">
            <v>657.71</v>
          </cell>
          <cell r="F2553" t="str">
            <v>76426 Electric sound amplifier sets</v>
          </cell>
        </row>
        <row r="2554">
          <cell r="C2554" t="str">
            <v>653.31</v>
          </cell>
          <cell r="E2554" t="str">
            <v>657.11</v>
          </cell>
          <cell r="F2554" t="str">
            <v>76431 Transmission apparatus for radiotelephony, radiotelegraphy, radiobroadcasting or television, not incorporating reception apparatus</v>
          </cell>
        </row>
        <row r="2555">
          <cell r="C2555" t="str">
            <v>653.31</v>
          </cell>
          <cell r="E2555" t="str">
            <v>657.12</v>
          </cell>
          <cell r="F2555" t="str">
            <v>76432 Transmission apparatus for radiotelephony, radiotelegraphy, radiobroadcasting or television, incorporating reception apparatus</v>
          </cell>
        </row>
        <row r="2556">
          <cell r="C2556" t="str">
            <v>653.32</v>
          </cell>
          <cell r="E2556" t="str">
            <v>657.12</v>
          </cell>
          <cell r="F2556" t="str">
            <v>77121 Static converters (e.g., rectifiers)</v>
          </cell>
        </row>
        <row r="2557">
          <cell r="C2557" t="str">
            <v>653.31</v>
          </cell>
          <cell r="E2557" t="str">
            <v>657.19</v>
          </cell>
          <cell r="F2557" t="str">
            <v>76481 Reception apparatus for radiotelephony or radiotelegraphy, n.e.s.</v>
          </cell>
        </row>
        <row r="2558">
          <cell r="C2558" t="str">
            <v>653.31</v>
          </cell>
          <cell r="E2558" t="str">
            <v>657.2</v>
          </cell>
          <cell r="F2558" t="str">
            <v>76482 Television cameras</v>
          </cell>
        </row>
        <row r="2559">
          <cell r="C2559" t="str">
            <v>653.31</v>
          </cell>
          <cell r="E2559" t="str">
            <v>657.2</v>
          </cell>
          <cell r="F2559" t="str">
            <v>76483 Radar apparatus, radio navigational aid apparatus and radio remote control apparatus</v>
          </cell>
        </row>
        <row r="2560">
          <cell r="C2560" t="str">
            <v>653.32</v>
          </cell>
          <cell r="E2560" t="str">
            <v>657.2</v>
          </cell>
          <cell r="F2560" t="str">
            <v>77123 Ballasts for discharge lamps or tubes</v>
          </cell>
        </row>
        <row r="2561">
          <cell r="C2561" t="str">
            <v>653.31</v>
          </cell>
          <cell r="E2561" t="str">
            <v>657.2</v>
          </cell>
          <cell r="F2561" t="str">
            <v>76491 Parts of electrical apparatus for line telephony or line telegraphy (including apparatus for carrier-current line systems)</v>
          </cell>
        </row>
        <row r="2562">
          <cell r="C2562" t="str">
            <v>653.31</v>
          </cell>
          <cell r="E2562" t="str">
            <v>657.2</v>
          </cell>
          <cell r="F2562" t="str">
            <v>76492 Parts of microphones, loudspeakers, headphones, earphones and combined microphone/speaker sets; audio-frequency electric amplifiers; etc.</v>
          </cell>
        </row>
        <row r="2563">
          <cell r="C2563" t="str">
            <v>653.31</v>
          </cell>
          <cell r="E2563" t="str">
            <v>657.2</v>
          </cell>
          <cell r="F2563" t="str">
            <v>76493 Parts of television receivers, radiobroadcast receivers, transmission apparatus for radio telephony, telegraphy, broadcasting or television etc.</v>
          </cell>
        </row>
        <row r="2564">
          <cell r="C2564" t="str">
            <v>653.32</v>
          </cell>
          <cell r="E2564" t="str">
            <v>657.2</v>
          </cell>
          <cell r="F2564" t="str">
            <v>77125 Electrical inductors, n.e.s.</v>
          </cell>
        </row>
        <row r="2565">
          <cell r="C2565" t="str">
            <v>653.31</v>
          </cell>
          <cell r="E2565" t="str">
            <v>657.2</v>
          </cell>
          <cell r="F2565" t="str">
            <v>76499 Parts of the apparatus for sound recorders or reproducers and parts of television image and sound recorders or reproducers</v>
          </cell>
        </row>
        <row r="2566">
          <cell r="C2566" t="str">
            <v>653.31</v>
          </cell>
          <cell r="E2566" t="str">
            <v>657.81</v>
          </cell>
          <cell r="F2566" t="str">
            <v>77111 Liquid dielectric transformers</v>
          </cell>
        </row>
        <row r="2567">
          <cell r="C2567" t="str">
            <v>653.31</v>
          </cell>
          <cell r="E2567" t="str">
            <v>657.89</v>
          </cell>
          <cell r="F2567" t="str">
            <v>77119 Electric transformers, n.e.s.</v>
          </cell>
        </row>
        <row r="2568">
          <cell r="C2568" t="str">
            <v>653.32</v>
          </cell>
          <cell r="E2568" t="str">
            <v>651.91</v>
          </cell>
          <cell r="F2568" t="str">
            <v>77129 Parts of electric power machinery (other than rotating electric power generating machinery and equipment), and parts thereof</v>
          </cell>
        </row>
        <row r="2569">
          <cell r="C2569" t="str">
            <v>653.33</v>
          </cell>
          <cell r="E2569" t="str">
            <v>656.31</v>
          </cell>
          <cell r="F2569" t="str">
            <v>77220 Printed circuits</v>
          </cell>
        </row>
        <row r="2570">
          <cell r="C2570" t="str">
            <v>653.33</v>
          </cell>
          <cell r="E2570" t="str">
            <v>657.51</v>
          </cell>
          <cell r="F2570" t="str">
            <v>77231 Fixed carbon electrical resistors, composition or film types</v>
          </cell>
        </row>
        <row r="2571">
          <cell r="C2571" t="str">
            <v>653.33</v>
          </cell>
          <cell r="E2571" t="str">
            <v>657.51</v>
          </cell>
          <cell r="F2571" t="str">
            <v>77232 Fixed electrical resistors, n.e.s</v>
          </cell>
        </row>
        <row r="2572">
          <cell r="C2572" t="str">
            <v>653.34</v>
          </cell>
          <cell r="E2572" t="str">
            <v>657.51</v>
          </cell>
          <cell r="F2572" t="str">
            <v>77251 Fuses for electrical apparatus used with circuits not exceeding 1,000 volts</v>
          </cell>
        </row>
        <row r="2573">
          <cell r="C2573" t="str">
            <v>653.33</v>
          </cell>
          <cell r="E2573" t="str">
            <v>657.51</v>
          </cell>
          <cell r="F2573" t="str">
            <v>77233 Wirewound electrical variable resistors (including rheostats and potentiometers)</v>
          </cell>
        </row>
        <row r="2574">
          <cell r="C2574" t="str">
            <v>653.33</v>
          </cell>
          <cell r="E2574" t="str">
            <v>657.51</v>
          </cell>
          <cell r="F2574" t="str">
            <v>77235 Variable electrical resistors (including reostats and potentiometers), n.e.s.</v>
          </cell>
        </row>
        <row r="2575">
          <cell r="C2575" t="str">
            <v>653.33</v>
          </cell>
          <cell r="E2575" t="str">
            <v>657.51</v>
          </cell>
          <cell r="F2575" t="str">
            <v>77238 Parts for the electrical resistors (including rheostats and potentiometers), other than heating resistors; and parts thereof</v>
          </cell>
        </row>
        <row r="2576">
          <cell r="C2576" t="str">
            <v>653.34</v>
          </cell>
          <cell r="E2576" t="str">
            <v>657.52</v>
          </cell>
          <cell r="F2576" t="str">
            <v>77252 Automatic circuit breakers for a voltage not exceeding 1,000 volts</v>
          </cell>
        </row>
        <row r="2577">
          <cell r="C2577" t="str">
            <v>653.33</v>
          </cell>
          <cell r="E2577" t="str">
            <v>657.52</v>
          </cell>
          <cell r="F2577" t="str">
            <v>77241 Fuses for electrical apparatus used with circuits exceeding 1,000 volts</v>
          </cell>
        </row>
        <row r="2578">
          <cell r="C2578" t="str">
            <v>653.33</v>
          </cell>
          <cell r="E2578" t="str">
            <v>657.52</v>
          </cell>
          <cell r="F2578" t="str">
            <v>77242 Automatic circuit breakers for a voltage of less than 72.5 kv</v>
          </cell>
        </row>
        <row r="2579">
          <cell r="C2579" t="str">
            <v>653.33</v>
          </cell>
          <cell r="E2579" t="str">
            <v>657.59</v>
          </cell>
          <cell r="F2579" t="str">
            <v>77243 Automatic circuit breakers for a voltage of 72.5 kv or greater</v>
          </cell>
        </row>
        <row r="2580">
          <cell r="C2580" t="str">
            <v>653.34</v>
          </cell>
          <cell r="E2580" t="str">
            <v>659.21</v>
          </cell>
          <cell r="F2580" t="str">
            <v>77253 Apparatus for protecting electrical circuits, n.e.s., not exceeding 1,000 volts</v>
          </cell>
        </row>
        <row r="2581">
          <cell r="C2581" t="str">
            <v>653.33</v>
          </cell>
          <cell r="E2581" t="str">
            <v>659.29</v>
          </cell>
          <cell r="F2581" t="str">
            <v>77244 Electrical isolating switches and make-and-break switches for a voltage exceeding 1,000 volts</v>
          </cell>
        </row>
        <row r="2582">
          <cell r="C2582" t="str">
            <v>653.33</v>
          </cell>
          <cell r="E2582" t="str">
            <v>659.3</v>
          </cell>
          <cell r="F2582" t="str">
            <v>77245 Lightning arresters, voltage limiters and surge suppressors for a voltage exceeding 1,000 volts</v>
          </cell>
        </row>
        <row r="2583">
          <cell r="C2583" t="str">
            <v>653.33</v>
          </cell>
          <cell r="E2583" t="str">
            <v>659.59</v>
          </cell>
          <cell r="F2583" t="str">
            <v>77249 Electrical apparatus for switching or protecting electrical circuits, or making connections to or in electrical circuits n.e.s., exceeding 1,000 volts</v>
          </cell>
        </row>
        <row r="2584">
          <cell r="C2584" t="str">
            <v>653.34</v>
          </cell>
          <cell r="E2584" t="str">
            <v>659.51</v>
          </cell>
          <cell r="F2584" t="str">
            <v>77254 Relays for electrical apparatus used with electrical circuits not exceeding 1,000 volts</v>
          </cell>
        </row>
        <row r="2585">
          <cell r="C2585" t="str">
            <v>653.43</v>
          </cell>
          <cell r="E2585" t="str">
            <v>659.52</v>
          </cell>
          <cell r="F2585" t="str">
            <v>77281 Boards, panels, consoles, desk, cabinets and other bases not equipped with their electrical apparatus</v>
          </cell>
        </row>
        <row r="2586">
          <cell r="C2586" t="str">
            <v>653.42</v>
          </cell>
          <cell r="E2586" t="str">
            <v>659.59</v>
          </cell>
          <cell r="F2586" t="str">
            <v>77259 Electrical apparatus for switching or protecting electrical circuits or making connections to or in electrical circuits, n.e.s., not exceeding 1,000 v</v>
          </cell>
        </row>
        <row r="2587">
          <cell r="C2587" t="str">
            <v>653.41</v>
          </cell>
          <cell r="E2587" t="str">
            <v>659.51</v>
          </cell>
          <cell r="F2587" t="str">
            <v>77255 Switches for electrical apparatus, n.e.s., for voltages not exceeding 1,000 volts</v>
          </cell>
        </row>
        <row r="2588">
          <cell r="C2588" t="str">
            <v>653.43</v>
          </cell>
          <cell r="E2588" t="str">
            <v>659.52</v>
          </cell>
          <cell r="F2588" t="str">
            <v>77282 Parts of electrical apparatus for switching or protecting electrical circuits for making connections to or in electrical circuits, n.e.s.</v>
          </cell>
        </row>
        <row r="2589">
          <cell r="C2589" t="str">
            <v>653.42</v>
          </cell>
          <cell r="E2589" t="str">
            <v>659.59</v>
          </cell>
          <cell r="F2589" t="str">
            <v>77261 Boards, panels, consoles and other bases, for electric control or distribution of electricity, for a voltage not exceeding 1,000 volts</v>
          </cell>
        </row>
        <row r="2590">
          <cell r="C2590" t="str">
            <v>653.41</v>
          </cell>
          <cell r="E2590" t="str">
            <v>659.53</v>
          </cell>
          <cell r="F2590" t="str">
            <v>77257 Electric lamp holders, for voltages not exceeding 1,000 volts</v>
          </cell>
        </row>
        <row r="2591">
          <cell r="C2591" t="str">
            <v>653.43</v>
          </cell>
          <cell r="E2591" t="str">
            <v>659.51</v>
          </cell>
          <cell r="F2591" t="str">
            <v>77311 Insulated electric winding wire</v>
          </cell>
        </row>
        <row r="2592">
          <cell r="C2592" t="str">
            <v>653.42</v>
          </cell>
          <cell r="E2592" t="str">
            <v>659.52</v>
          </cell>
          <cell r="F2592" t="str">
            <v>77262 Boards, panels, consoles and other bases, for electric control or distribution of electricity, for a voltage exceeding 1,000 volts</v>
          </cell>
        </row>
        <row r="2593">
          <cell r="C2593" t="str">
            <v>653.41</v>
          </cell>
          <cell r="E2593" t="str">
            <v>659.59</v>
          </cell>
          <cell r="F2593" t="str">
            <v>77258 Electric plugs and sockets, for voltages not exceeding 1,000 volts</v>
          </cell>
        </row>
        <row r="2594">
          <cell r="C2594" t="str">
            <v>653.43</v>
          </cell>
          <cell r="E2594" t="str">
            <v>659.41</v>
          </cell>
          <cell r="F2594" t="str">
            <v>77312 Coaxial cable and other electric coaxial conductors</v>
          </cell>
        </row>
        <row r="2595">
          <cell r="C2595" t="str">
            <v>653.6</v>
          </cell>
          <cell r="E2595" t="str">
            <v>659.42</v>
          </cell>
          <cell r="F2595" t="str">
            <v>77328 Insulating fittings for electrical machines, appliances or equiptment, of plastic materials, but not including the insulators</v>
          </cell>
        </row>
        <row r="2596">
          <cell r="C2596" t="str">
            <v>653.6</v>
          </cell>
          <cell r="E2596" t="str">
            <v>659.43</v>
          </cell>
          <cell r="F2596" t="str">
            <v>77329 Insulating fittings for electrical machines, appliances or equipment, of materials other than ceramics or plastics, but not including insulators</v>
          </cell>
        </row>
        <row r="2597">
          <cell r="C2597" t="str">
            <v>653.6</v>
          </cell>
          <cell r="E2597" t="str">
            <v>659.49</v>
          </cell>
          <cell r="F2597" t="str">
            <v>77411 Electrocardiographs</v>
          </cell>
        </row>
        <row r="2598">
          <cell r="C2598" t="str">
            <v>653.6</v>
          </cell>
          <cell r="E2598" t="str">
            <v>659.61</v>
          </cell>
          <cell r="F2598" t="str">
            <v>77412 Electro-diagnostic apparatus (including apparatus for functional exploratory examination or for checking physiological parameters), n.e.s.</v>
          </cell>
        </row>
        <row r="2599">
          <cell r="C2599" t="str">
            <v>653.83</v>
          </cell>
          <cell r="E2599" t="str">
            <v>659.61</v>
          </cell>
          <cell r="F2599" t="str">
            <v>77522 Deep-freezers, household type (electric or other)</v>
          </cell>
        </row>
        <row r="2600">
          <cell r="C2600" t="str">
            <v>653.83</v>
          </cell>
          <cell r="E2600" t="str">
            <v>659.69</v>
          </cell>
          <cell r="F2600" t="str">
            <v>77530 Dishwashing machines of the household type</v>
          </cell>
        </row>
        <row r="2601">
          <cell r="C2601" t="str">
            <v>653.83</v>
          </cell>
          <cell r="E2601" t="str">
            <v>654.35</v>
          </cell>
          <cell r="F2601" t="str">
            <v>77541 Shavers, self-contained electric motor</v>
          </cell>
        </row>
        <row r="2602">
          <cell r="C2602" t="str">
            <v>653.83</v>
          </cell>
          <cell r="E2602" t="str">
            <v>652.14</v>
          </cell>
          <cell r="F2602" t="str">
            <v>77542 Hair clippers, self-contained electric motor</v>
          </cell>
        </row>
        <row r="2603">
          <cell r="C2603" t="str">
            <v>653.82</v>
          </cell>
          <cell r="E2603" t="str">
            <v>652.15</v>
          </cell>
          <cell r="F2603" t="str">
            <v>77429 Electro-diagnostic apparatus for medical, surgical, dental or veterinary sciences and radiological apparatus, n.e.s., including parts and accessories</v>
          </cell>
        </row>
        <row r="2604">
          <cell r="C2604" t="str">
            <v>653.82</v>
          </cell>
          <cell r="E2604" t="str">
            <v>652.15</v>
          </cell>
          <cell r="F2604" t="str">
            <v>77511 Household or laundry type washing machines (including machines which both wash and dry), each of a dry linen capacity not exceeding 10 kg</v>
          </cell>
        </row>
        <row r="2605">
          <cell r="C2605" t="str">
            <v>653.82</v>
          </cell>
          <cell r="E2605" t="str">
            <v>652.14</v>
          </cell>
          <cell r="F2605" t="str">
            <v>77512 Clothes drying machines, each of a dry linen capacity not exceeding 10 kg (excluding centrifugal dryers)</v>
          </cell>
        </row>
        <row r="2606">
          <cell r="C2606" t="str">
            <v>653.82</v>
          </cell>
          <cell r="E2606" t="str">
            <v>652.15</v>
          </cell>
          <cell r="F2606" t="str">
            <v>77521 Refrigerators, household type (electric or other), whether or not containing a deep-freezer compartment</v>
          </cell>
        </row>
        <row r="2607">
          <cell r="C2607" t="str">
            <v>653.81</v>
          </cell>
          <cell r="E2607" t="str">
            <v>652.15</v>
          </cell>
          <cell r="F2607" t="str">
            <v>77413 Ultraviolet or infrared ray apparatus</v>
          </cell>
        </row>
        <row r="2608">
          <cell r="C2608" t="str">
            <v>653.81</v>
          </cell>
          <cell r="E2608" t="str">
            <v>653.91</v>
          </cell>
          <cell r="F2608" t="str">
            <v>77421 Apparatus based on the use of x-rays, whether or not for medical, surgical, dental or veterinary use (including radiography or radiotherapy apparatus)</v>
          </cell>
        </row>
        <row r="2609">
          <cell r="C2609" t="str">
            <v>653.81</v>
          </cell>
          <cell r="E2609" t="str">
            <v>653.93</v>
          </cell>
          <cell r="F2609" t="str">
            <v>77422 Apparatus based on the use of alpha, beta or gamma radiations, whether or not for medical, surgical, dental or veterinary uses, etc.</v>
          </cell>
        </row>
        <row r="2610">
          <cell r="C2610" t="str">
            <v>653.81</v>
          </cell>
          <cell r="E2610" t="str">
            <v>653.93</v>
          </cell>
          <cell r="F2610" t="str">
            <v>77423 X-ray tubes</v>
          </cell>
        </row>
        <row r="2611">
          <cell r="C2611" t="str">
            <v>653.89</v>
          </cell>
          <cell r="E2611" t="str">
            <v>653.91</v>
          </cell>
          <cell r="F2611" t="str">
            <v>77549 Parts of shavers and hair clippers with self-contained electric motor (excluding blades and cutter heads)</v>
          </cell>
        </row>
        <row r="2612">
          <cell r="C2612" t="str">
            <v>653.89</v>
          </cell>
          <cell r="E2612" t="str">
            <v>653.93</v>
          </cell>
          <cell r="F2612" t="str">
            <v>77571 Vacuum cleaners and floor polishers, electromechanical, domestic, with self-contained electric motor</v>
          </cell>
        </row>
        <row r="2613">
          <cell r="C2613" t="str">
            <v>653.89</v>
          </cell>
          <cell r="E2613" t="str">
            <v>653.93</v>
          </cell>
          <cell r="F2613" t="str">
            <v>77572 Food grinders and mixers; fruit or vegetable juice extractors, electromechanical, domestic</v>
          </cell>
        </row>
        <row r="2614">
          <cell r="C2614" t="str">
            <v>653.89</v>
          </cell>
          <cell r="E2614" t="str">
            <v>654.95</v>
          </cell>
          <cell r="F2614" t="str">
            <v>77573 Electromechanical domestic appliances with self-contained electric motor, n.e.s.</v>
          </cell>
        </row>
        <row r="2615">
          <cell r="C2615" t="str">
            <v>657.71</v>
          </cell>
          <cell r="E2615" t="str">
            <v>652.12</v>
          </cell>
          <cell r="F2615" t="str">
            <v>79328 Cruise ships, excursion boats and similar vessels designed primarily for the transport of persons; ferry boats of all kinds</v>
          </cell>
        </row>
        <row r="2616">
          <cell r="C2616" t="str">
            <v>657.71</v>
          </cell>
          <cell r="E2616" t="str">
            <v>652.13</v>
          </cell>
          <cell r="F2616" t="str">
            <v>79329 Vessels (including warships and lifeboats other than rowing boats), n.e.s.</v>
          </cell>
        </row>
        <row r="2617">
          <cell r="C2617" t="str">
            <v>657.71</v>
          </cell>
          <cell r="E2617" t="str">
            <v>654.96</v>
          </cell>
          <cell r="F2617" t="str">
            <v>79330 Vessels and other floating structures for breaking up</v>
          </cell>
        </row>
        <row r="2618">
          <cell r="C2618" t="str">
            <v>657.71</v>
          </cell>
          <cell r="E2618" t="str">
            <v>654.97</v>
          </cell>
          <cell r="F2618" t="str">
            <v>79351 Dredgers</v>
          </cell>
        </row>
        <row r="2619">
          <cell r="C2619" t="str">
            <v>657.71</v>
          </cell>
          <cell r="E2619" t="str">
            <v>654.94</v>
          </cell>
          <cell r="F2619" t="str">
            <v>79355 Floating or submersible drilling or production platforms</v>
          </cell>
        </row>
        <row r="2620">
          <cell r="C2620" t="str">
            <v>657.11</v>
          </cell>
          <cell r="E2620" t="str">
            <v>656.41</v>
          </cell>
          <cell r="F2620" t="str">
            <v>78622 Tanker trailers and tanker semi-trailers</v>
          </cell>
        </row>
        <row r="2621">
          <cell r="C2621" t="str">
            <v>657.12</v>
          </cell>
          <cell r="E2621" t="str">
            <v>656.42</v>
          </cell>
          <cell r="F2621" t="str">
            <v>78629 Trailers and semi-trailers for the transport of goods, n.e.s.</v>
          </cell>
        </row>
        <row r="2622">
          <cell r="C2622" t="str">
            <v>657.12</v>
          </cell>
          <cell r="E2622" t="str">
            <v>656.42</v>
          </cell>
          <cell r="F2622" t="str">
            <v>78630 Containers (including containers for the transport of fluids) specially designed and equipped for carriage by one or more modes of transport</v>
          </cell>
        </row>
        <row r="2623">
          <cell r="C2623" t="str">
            <v>657.19</v>
          </cell>
          <cell r="E2623" t="str">
            <v>656.43</v>
          </cell>
          <cell r="F2623" t="str">
            <v>78683 Trailers and semi-trailers, n.e.s.</v>
          </cell>
        </row>
        <row r="2624">
          <cell r="C2624" t="str">
            <v>657.2</v>
          </cell>
          <cell r="E2624" t="str">
            <v>658.91</v>
          </cell>
          <cell r="F2624" t="str">
            <v>78685 Vehicles, not mechanically propelled, n.e.s.</v>
          </cell>
        </row>
        <row r="2625">
          <cell r="C2625" t="str">
            <v>657.2</v>
          </cell>
          <cell r="E2625" t="str">
            <v>656.11</v>
          </cell>
          <cell r="F2625" t="str">
            <v>78689 Parts of trailers and semi-trailers, for housing or camping, transport of goods, trailers, n.e.s. and vehicles not mechanically propelled, n.e.s.</v>
          </cell>
        </row>
        <row r="2626">
          <cell r="C2626" t="str">
            <v>657.2</v>
          </cell>
          <cell r="E2626" t="str">
            <v>656.12</v>
          </cell>
          <cell r="F2626" t="str">
            <v>79111 Rail locomotives powered from an external source of electricity</v>
          </cell>
        </row>
        <row r="2627">
          <cell r="C2627" t="str">
            <v>657.2</v>
          </cell>
          <cell r="E2627" t="str">
            <v>656.13</v>
          </cell>
          <cell r="F2627" t="str">
            <v>79115 Rail locomotives powered by electric accumulators (batteries)</v>
          </cell>
        </row>
        <row r="2628">
          <cell r="C2628" t="str">
            <v>657.2</v>
          </cell>
          <cell r="E2628" t="str">
            <v>656.13</v>
          </cell>
          <cell r="F2628" t="str">
            <v>79121 Diesel-electric locomotives</v>
          </cell>
        </row>
        <row r="2629">
          <cell r="C2629" t="str">
            <v>657.2</v>
          </cell>
          <cell r="E2629" t="str">
            <v>656.13</v>
          </cell>
          <cell r="F2629" t="str">
            <v>79129 Rail locomotives, n.e.s., locomotive tenders</v>
          </cell>
        </row>
        <row r="2630">
          <cell r="C2630" t="str">
            <v>657.2</v>
          </cell>
          <cell r="E2630" t="str">
            <v>656.14</v>
          </cell>
          <cell r="F2630" t="str">
            <v>79160 Railway or tramway coaches, vans and trucks, self-propelled (other than railway or tramway maintenance or service vehicles)</v>
          </cell>
        </row>
        <row r="2631">
          <cell r="C2631" t="str">
            <v>657.2</v>
          </cell>
          <cell r="E2631" t="str">
            <v>656.21</v>
          </cell>
          <cell r="F2631" t="str">
            <v>79170 Railway or tramway passenger coaches, not self-propelled; luggage vans, post office coaches and other special railway coaches etc., not self-propelled</v>
          </cell>
        </row>
        <row r="2632">
          <cell r="C2632" t="str">
            <v>657.81</v>
          </cell>
          <cell r="E2632" t="str">
            <v>656.29</v>
          </cell>
          <cell r="F2632" t="str">
            <v>81217 Central heating boilers (other than steam power generating)</v>
          </cell>
        </row>
        <row r="2633">
          <cell r="C2633" t="str">
            <v>657.85</v>
          </cell>
          <cell r="E2633" t="str">
            <v>656.32</v>
          </cell>
          <cell r="F2633" t="str">
            <v>81219 Parts of central heating boilers, n.e.s., of iron or steel</v>
          </cell>
        </row>
        <row r="2634">
          <cell r="C2634" t="str">
            <v>657.89</v>
          </cell>
          <cell r="E2634" t="str">
            <v>656.32</v>
          </cell>
          <cell r="F2634" t="str">
            <v>81221 Ceramic sinks, wash basins and pedestals, baths, bidets, water closet pans, flushing cisterns, urinals and similar fixtures of porcelain or china</v>
          </cell>
        </row>
        <row r="2635">
          <cell r="C2635" t="str">
            <v>651.91</v>
          </cell>
          <cell r="E2635" t="str">
            <v>654.91</v>
          </cell>
          <cell r="F2635" t="str">
            <v>74433 Overhead travelling, transporter, gantry and bridge cranes and other mobilelifting frames, n.e.s.</v>
          </cell>
        </row>
        <row r="2636">
          <cell r="C2636" t="str">
            <v>656.31</v>
          </cell>
          <cell r="E2636" t="str">
            <v>656.51</v>
          </cell>
          <cell r="F2636" t="str">
            <v>78515 Motorcycles with reciprocating internal combustion piston engine of a cylinder capacity exceeding 250 cc but not 500 cc</v>
          </cell>
        </row>
        <row r="2637">
          <cell r="C2637" t="str">
            <v>657.51</v>
          </cell>
          <cell r="E2637" t="str">
            <v>656.59</v>
          </cell>
          <cell r="F2637" t="str">
            <v>79282 Balloons, dirigibles and other non-powered aircraft</v>
          </cell>
        </row>
        <row r="2638">
          <cell r="C2638" t="str">
            <v>657.51</v>
          </cell>
          <cell r="E2638" t="str">
            <v>656.59</v>
          </cell>
          <cell r="F2638" t="str">
            <v>79283 Aircraft launching gear; deck-arrestor or similar gear; ground flying trainers; parts thereof</v>
          </cell>
        </row>
        <row r="2639">
          <cell r="C2639" t="str">
            <v>657.51</v>
          </cell>
          <cell r="E2639" t="str">
            <v>656.59</v>
          </cell>
          <cell r="F2639" t="str">
            <v>79291 Propellers and rotors and parts thereof for aircraft</v>
          </cell>
        </row>
        <row r="2640">
          <cell r="C2640" t="str">
            <v>657.51</v>
          </cell>
          <cell r="E2640" t="str">
            <v>657.4</v>
          </cell>
          <cell r="F2640" t="str">
            <v>79293 Undercarriages and parts thereof for aircraft</v>
          </cell>
        </row>
        <row r="2641">
          <cell r="C2641" t="str">
            <v>657.51</v>
          </cell>
          <cell r="E2641" t="str">
            <v>657.31</v>
          </cell>
          <cell r="F2641" t="str">
            <v>79295 Parts of airplanes or helicopters, n.e.s.</v>
          </cell>
        </row>
        <row r="2642">
          <cell r="C2642" t="str">
            <v>657.51</v>
          </cell>
          <cell r="E2642" t="str">
            <v>657.31</v>
          </cell>
          <cell r="F2642" t="str">
            <v>79297 Parts of aircraft and associated equipment, spacecraft (including satellites) and spacecraft launch vehicles, n.e.s.</v>
          </cell>
        </row>
        <row r="2643">
          <cell r="C2643" t="str">
            <v>657.51</v>
          </cell>
          <cell r="E2643" t="str">
            <v>657.93</v>
          </cell>
          <cell r="F2643" t="str">
            <v>79311 Inflatable vessels (including inflatable rowing boats and canoes)</v>
          </cell>
        </row>
        <row r="2644">
          <cell r="C2644" t="str">
            <v>657.52</v>
          </cell>
          <cell r="E2644" t="str">
            <v>657.93</v>
          </cell>
          <cell r="F2644" t="str">
            <v>79312 Sailboats, not inflatable, with or without auxiliary motor</v>
          </cell>
        </row>
        <row r="2645">
          <cell r="C2645" t="str">
            <v>657.52</v>
          </cell>
          <cell r="E2645" t="str">
            <v>657.93</v>
          </cell>
          <cell r="F2645" t="str">
            <v>79319 Noninflatable rowing boats, canoes and vessels for pleasure or sports, n.e.s.</v>
          </cell>
        </row>
        <row r="2646">
          <cell r="C2646" t="str">
            <v>657.52</v>
          </cell>
          <cell r="E2646" t="str">
            <v>657.32</v>
          </cell>
          <cell r="F2646" t="str">
            <v>79322 Tankers of all kinds</v>
          </cell>
        </row>
        <row r="2647">
          <cell r="C2647" t="str">
            <v>657.59</v>
          </cell>
          <cell r="E2647" t="str">
            <v>657.32</v>
          </cell>
          <cell r="F2647" t="str">
            <v>79324 Fishing vessels; factory ships and other vessels for processing or preserving fishery products</v>
          </cell>
        </row>
        <row r="2648">
          <cell r="C2648" t="str">
            <v>659.21</v>
          </cell>
          <cell r="E2648" t="str">
            <v>657.32</v>
          </cell>
          <cell r="F2648" t="str">
            <v>84270 Blouses, shirts and shirt-blouses of woven textile fabrics, women's or girls'</v>
          </cell>
        </row>
        <row r="2649">
          <cell r="C2649" t="str">
            <v>659.29</v>
          </cell>
          <cell r="E2649" t="str">
            <v>659.1</v>
          </cell>
          <cell r="F2649" t="str">
            <v>84281 Slips and petticoats, of woven textile fabrics, women's or girls'</v>
          </cell>
        </row>
        <row r="2650">
          <cell r="C2650" t="str">
            <v>659.3</v>
          </cell>
          <cell r="E2650" t="str">
            <v>659.1</v>
          </cell>
          <cell r="F2650" t="str">
            <v>84282 Nightdresses and pajamas, of woven textile fabrics, women's or girls'</v>
          </cell>
        </row>
        <row r="2651">
          <cell r="C2651" t="str">
            <v>659.59</v>
          </cell>
          <cell r="E2651" t="str">
            <v>657.35</v>
          </cell>
          <cell r="F2651" t="str">
            <v>84421 Suits, of knitted or crocheted textile fabrics, women's or girls'</v>
          </cell>
        </row>
        <row r="2652">
          <cell r="C2652" t="str">
            <v>659.51</v>
          </cell>
          <cell r="E2652" t="str">
            <v>657.33</v>
          </cell>
          <cell r="F2652" t="str">
            <v>84323 Jackets (suit-type) and blazers, of knitted or crocheted textile fabrics, men's or boys'</v>
          </cell>
        </row>
        <row r="2653">
          <cell r="C2653" t="str">
            <v>659.52</v>
          </cell>
          <cell r="E2653" t="str">
            <v>657.33</v>
          </cell>
          <cell r="F2653" t="str">
            <v>84381 Underpants and briefs, of knitted or crocheted textile fabrics, men's or boys'</v>
          </cell>
        </row>
        <row r="2654">
          <cell r="C2654" t="str">
            <v>659.59</v>
          </cell>
          <cell r="E2654" t="str">
            <v>657.33</v>
          </cell>
          <cell r="F2654" t="str">
            <v>84422 Ensembles, of knitted or crocheted textile fabrics, women's or girls'</v>
          </cell>
        </row>
        <row r="2655">
          <cell r="C2655" t="str">
            <v>659.51</v>
          </cell>
          <cell r="E2655" t="str">
            <v>657.34</v>
          </cell>
          <cell r="F2655" t="str">
            <v>84324 Trousers, bib and brace overalls, breeches and shorts, knitted or crocheted textile fabrics, men's or boys'</v>
          </cell>
        </row>
        <row r="2656">
          <cell r="C2656" t="str">
            <v>659.52</v>
          </cell>
          <cell r="E2656" t="str">
            <v>657.72</v>
          </cell>
          <cell r="F2656" t="str">
            <v>84382 Nightshirts and pajamas, of knitted or crocheted textile fabrics, men's or boys'</v>
          </cell>
        </row>
        <row r="2657">
          <cell r="C2657" t="str">
            <v>659.59</v>
          </cell>
          <cell r="E2657" t="str">
            <v>657.91</v>
          </cell>
          <cell r="F2657" t="str">
            <v>84423 Jackets and blazers of knitted or crocheted textile fabrics, women's or girls'</v>
          </cell>
        </row>
        <row r="2658">
          <cell r="C2658" t="str">
            <v>659.51</v>
          </cell>
          <cell r="E2658" t="str">
            <v>657.92</v>
          </cell>
          <cell r="F2658" t="str">
            <v>84371 Shirts, of knitted or crocheted cotton textile materials, men's or boys'</v>
          </cell>
        </row>
        <row r="2659">
          <cell r="C2659" t="str">
            <v>659.52</v>
          </cell>
          <cell r="E2659" t="str">
            <v>657.73</v>
          </cell>
          <cell r="F2659" t="str">
            <v>84389 Bathrobes, dressing gowns and similar articles, of knitted or crocheted textile fabrics, men's or boys'</v>
          </cell>
        </row>
        <row r="2660">
          <cell r="C2660" t="str">
            <v>659.59</v>
          </cell>
          <cell r="E2660" t="str">
            <v>657.73</v>
          </cell>
          <cell r="F2660" t="str">
            <v>84424 Dresses, of knitted or crocheted textile fabrics, women's or girls'</v>
          </cell>
        </row>
        <row r="2661">
          <cell r="C2661" t="str">
            <v>659.51</v>
          </cell>
          <cell r="E2661" t="str">
            <v>657.73</v>
          </cell>
          <cell r="F2661" t="str">
            <v>84379 Shirts, of knitted or crocheted textile materials other than cotton, men's or boys'</v>
          </cell>
        </row>
        <row r="2662">
          <cell r="C2662" t="str">
            <v>659.52</v>
          </cell>
          <cell r="E2662" t="str">
            <v>657.73</v>
          </cell>
          <cell r="F2662" t="str">
            <v>84410 Overcoats, carcoats, capes, cloaks, anoraks (including ski-jackets), etc., (except suit-type jackets), knitted or crocheted fabric, women's or girls'</v>
          </cell>
        </row>
        <row r="2663">
          <cell r="C2663" t="str">
            <v>659.59</v>
          </cell>
          <cell r="E2663" t="str">
            <v>657.73</v>
          </cell>
          <cell r="F2663" t="str">
            <v>84425 Skirts and divided skirts, of knitted or crocheted textile fabrics, women's or girls'</v>
          </cell>
        </row>
        <row r="2664">
          <cell r="C2664" t="str">
            <v>659.41</v>
          </cell>
          <cell r="E2664" t="str">
            <v>657.73</v>
          </cell>
          <cell r="F2664" t="str">
            <v>84289 Singlets (undershirts), briefs, panties, negligees, bathrobes, dressing gowns and similar articles of woven textile fabrics, women's or girls'</v>
          </cell>
        </row>
        <row r="2665">
          <cell r="C2665" t="str">
            <v>659.42</v>
          </cell>
          <cell r="E2665" t="str">
            <v>655.11</v>
          </cell>
          <cell r="F2665" t="str">
            <v>84310 Overcoats, car coats, capes, cloaks, anoraks (including ski-jackets), windbreakers, etc., knitted or crocheted textile fabrics, men's or boys'</v>
          </cell>
        </row>
        <row r="2666">
          <cell r="C2666" t="str">
            <v>659.43</v>
          </cell>
          <cell r="E2666" t="str">
            <v>655.12</v>
          </cell>
          <cell r="F2666" t="str">
            <v>84321 Suits, of knitted or crocheted textile fabrics, men's or boys'</v>
          </cell>
        </row>
        <row r="2667">
          <cell r="C2667" t="str">
            <v>659.49</v>
          </cell>
          <cell r="E2667" t="str">
            <v>655.12</v>
          </cell>
          <cell r="F2667" t="str">
            <v>84322 Ensembles, of knitted or crocheted textile fabrics, men's or boys'</v>
          </cell>
        </row>
        <row r="2668">
          <cell r="C2668" t="str">
            <v>659.61</v>
          </cell>
          <cell r="E2668" t="str">
            <v>655.12</v>
          </cell>
          <cell r="F2668" t="str">
            <v>84426 Trousers, bib and brace overalls, breeches and shorts, of knitted or crocheted textile fabrics, women's or girls'</v>
          </cell>
        </row>
        <row r="2669">
          <cell r="C2669" t="str">
            <v>659.61</v>
          </cell>
          <cell r="E2669" t="str">
            <v>655.19</v>
          </cell>
          <cell r="F2669" t="str">
            <v>84470 Blouses, shirts and shirt-blouses, of knitted or crocheted textile fabrics, women's or girls'</v>
          </cell>
        </row>
        <row r="2670">
          <cell r="C2670" t="str">
            <v>659.69</v>
          </cell>
          <cell r="E2670" t="str">
            <v>655.19</v>
          </cell>
          <cell r="F2670" t="str">
            <v>84481 Slips and petticoats, knitted or crocheted textile fabrics, women's or girls'</v>
          </cell>
        </row>
        <row r="2671">
          <cell r="C2671" t="str">
            <v>654.35</v>
          </cell>
          <cell r="E2671" t="str">
            <v>655.19</v>
          </cell>
          <cell r="F2671" t="str">
            <v>77633 Transistors (excluding photosensitive transistors) with a dissipation rate of 1 watt or more</v>
          </cell>
        </row>
        <row r="2672">
          <cell r="C2672" t="str">
            <v>652.14</v>
          </cell>
          <cell r="E2672" t="str">
            <v>655.21</v>
          </cell>
          <cell r="F2672" t="str">
            <v>74492 Parts of lifting and handling machinery</v>
          </cell>
        </row>
        <row r="2673">
          <cell r="C2673" t="str">
            <v>652.15</v>
          </cell>
          <cell r="E2673" t="str">
            <v>655.21</v>
          </cell>
          <cell r="F2673" t="str">
            <v>74494 Parts of lifting, handling, loading or unloading machinery, n.e.s.</v>
          </cell>
        </row>
        <row r="2674">
          <cell r="C2674" t="str">
            <v>652.15</v>
          </cell>
          <cell r="E2674" t="str">
            <v>655.21</v>
          </cell>
          <cell r="F2674" t="str">
            <v>74511 Tools for working in the hand, pneumatic</v>
          </cell>
        </row>
        <row r="2675">
          <cell r="C2675" t="str">
            <v>652.14</v>
          </cell>
          <cell r="E2675" t="str">
            <v>655.21</v>
          </cell>
          <cell r="F2675" t="str">
            <v>74493 Parts of lifts, skip hoists or escalators</v>
          </cell>
        </row>
        <row r="2676">
          <cell r="C2676" t="str">
            <v>652.15</v>
          </cell>
          <cell r="E2676" t="str">
            <v>655.21</v>
          </cell>
          <cell r="F2676" t="str">
            <v>74512 Tools for working in the hand, with self-contained nonelectric motor</v>
          </cell>
        </row>
        <row r="2677">
          <cell r="C2677" t="str">
            <v>652.15</v>
          </cell>
          <cell r="E2677" t="str">
            <v>655.21</v>
          </cell>
          <cell r="F2677" t="str">
            <v>74519 Parts of tools for working in the hand, pneumatic or with self-contained nonelectric motor</v>
          </cell>
        </row>
        <row r="2678">
          <cell r="C2678" t="str">
            <v>653.91</v>
          </cell>
          <cell r="E2678" t="str">
            <v>655.21</v>
          </cell>
          <cell r="F2678" t="str">
            <v>77579 Parts of electromechanical domestic appliances with self-contained electricmotor</v>
          </cell>
        </row>
        <row r="2679">
          <cell r="C2679" t="str">
            <v>653.93</v>
          </cell>
          <cell r="E2679" t="str">
            <v>655.22</v>
          </cell>
          <cell r="F2679" t="str">
            <v>77582 Electric space heating and electric soil heating apparatus</v>
          </cell>
        </row>
        <row r="2680">
          <cell r="C2680" t="str">
            <v>653.93</v>
          </cell>
          <cell r="E2680" t="str">
            <v>655.22</v>
          </cell>
          <cell r="F2680" t="str">
            <v>77583 Electrothermic hairdressing or hand-drying apparatus</v>
          </cell>
        </row>
        <row r="2681">
          <cell r="C2681" t="str">
            <v>653.91</v>
          </cell>
          <cell r="E2681" t="str">
            <v>655.23</v>
          </cell>
          <cell r="F2681" t="str">
            <v>77581 Electric instantaneous or storage water heaters and immersion heaters</v>
          </cell>
        </row>
        <row r="2682">
          <cell r="C2682" t="str">
            <v>653.93</v>
          </cell>
          <cell r="E2682" t="str">
            <v>655.23</v>
          </cell>
          <cell r="F2682" t="str">
            <v>77584 Electric smoothing irons</v>
          </cell>
        </row>
        <row r="2683">
          <cell r="C2683" t="str">
            <v>653.93</v>
          </cell>
          <cell r="E2683" t="str">
            <v>655.23</v>
          </cell>
          <cell r="F2683" t="str">
            <v>77585 Electric blankets</v>
          </cell>
        </row>
        <row r="2684">
          <cell r="C2684" t="str">
            <v>654.95</v>
          </cell>
          <cell r="E2684" t="str">
            <v>655.23</v>
          </cell>
          <cell r="F2684" t="str">
            <v>77821 Filament lamps (other than flashbulbs, infrared and ultraviolet lamps and sealed beam lamp units)</v>
          </cell>
        </row>
        <row r="2685">
          <cell r="C2685" t="str">
            <v>652.12</v>
          </cell>
          <cell r="E2685" t="str">
            <v>655.23</v>
          </cell>
          <cell r="F2685" t="str">
            <v>74489 Lifting, handling, loading or unloading machinery, n.e.s.</v>
          </cell>
        </row>
        <row r="2686">
          <cell r="C2686" t="str">
            <v>652.13</v>
          </cell>
          <cell r="E2686" t="str">
            <v>655.23</v>
          </cell>
          <cell r="F2686" t="str">
            <v>74491 Parts of pulley tackle, hoists, winches, capstans and jacks</v>
          </cell>
        </row>
        <row r="2687">
          <cell r="C2687" t="str">
            <v>654.96</v>
          </cell>
          <cell r="E2687" t="str">
            <v>655.23</v>
          </cell>
          <cell r="F2687" t="str">
            <v>77822 Discharge lamps (other than ultraviolet lamps)</v>
          </cell>
        </row>
        <row r="2688">
          <cell r="C2688" t="str">
            <v>654.97</v>
          </cell>
          <cell r="E2688" t="str">
            <v>655.23</v>
          </cell>
          <cell r="F2688" t="str">
            <v>77823 Sealed beam lamp units</v>
          </cell>
        </row>
        <row r="2689">
          <cell r="C2689" t="str">
            <v>652.11</v>
          </cell>
          <cell r="E2689" t="str">
            <v>655.23</v>
          </cell>
          <cell r="F2689" t="str">
            <v>74485 Escalators and moving walkways</v>
          </cell>
        </row>
        <row r="2690">
          <cell r="C2690" t="str">
            <v>654.94</v>
          </cell>
          <cell r="E2690" t="str">
            <v>655.23</v>
          </cell>
          <cell r="F2690" t="str">
            <v>77819 Parts of electric accumulators</v>
          </cell>
        </row>
        <row r="2691">
          <cell r="C2691" t="str">
            <v>656.41</v>
          </cell>
          <cell r="E2691" t="str">
            <v>655.23</v>
          </cell>
          <cell r="F2691" t="str">
            <v>78519 Motorcycles (including mopeds) and cycles fitted with an auxiliary motor, with or without side-cars, n.e.s.</v>
          </cell>
        </row>
        <row r="2692">
          <cell r="C2692" t="str">
            <v>656.42</v>
          </cell>
          <cell r="E2692" t="str">
            <v>655.23</v>
          </cell>
          <cell r="F2692" t="str">
            <v>78520 Bicycles and other cycles (including delivery tricycles), not motorized</v>
          </cell>
        </row>
        <row r="2693">
          <cell r="C2693" t="str">
            <v>656.42</v>
          </cell>
          <cell r="E2693" t="str">
            <v>655.23</v>
          </cell>
          <cell r="F2693" t="str">
            <v>78531 Invalid carriages, whether or not motorized or otherwise mechanically propelled</v>
          </cell>
        </row>
        <row r="2694">
          <cell r="C2694" t="str">
            <v>656.43</v>
          </cell>
          <cell r="E2694" t="str">
            <v>655.29</v>
          </cell>
          <cell r="F2694" t="str">
            <v>78535 Parts and accessories for motorcycles (including mopeds)</v>
          </cell>
        </row>
        <row r="2695">
          <cell r="C2695" t="str">
            <v>658.91</v>
          </cell>
          <cell r="E2695" t="str">
            <v>655.29</v>
          </cell>
          <cell r="F2695" t="str">
            <v>84211 Overcoats, raincoats, capes, cloaks and similar articles of woven textile fabrics, women's or girls'</v>
          </cell>
        </row>
        <row r="2696">
          <cell r="C2696" t="str">
            <v>656.11</v>
          </cell>
          <cell r="E2696" t="str">
            <v>655.29</v>
          </cell>
          <cell r="F2696" t="str">
            <v>78432 Other parts and accessories of motor vehicle bodies of headings 8701 to 8705 (including cabs)</v>
          </cell>
        </row>
        <row r="2697">
          <cell r="C2697" t="str">
            <v>656.12</v>
          </cell>
          <cell r="E2697" t="str">
            <v>655.29</v>
          </cell>
          <cell r="F2697" t="str">
            <v>78433 Brakes and servo-brakes and parts thereof for tractors, motor cars and other motor vehicles, etc.</v>
          </cell>
        </row>
        <row r="2698">
          <cell r="C2698" t="str">
            <v>656.13</v>
          </cell>
          <cell r="E2698" t="str">
            <v>655.29</v>
          </cell>
          <cell r="F2698" t="str">
            <v>78434 Gear boxes</v>
          </cell>
        </row>
        <row r="2699">
          <cell r="C2699" t="str">
            <v>656.13</v>
          </cell>
          <cell r="E2699" t="str">
            <v>655.29</v>
          </cell>
          <cell r="F2699" t="str">
            <v>78435 Drive axles with differential, whether or not provided with other transmission components, for tractors, motor cars and other motor vehicles, etc.</v>
          </cell>
        </row>
        <row r="2700">
          <cell r="C2700" t="str">
            <v>656.13</v>
          </cell>
          <cell r="E2700" t="str">
            <v>655.29</v>
          </cell>
          <cell r="F2700" t="str">
            <v>78436 Non-driving axles and parts thereof for tractors, motor cars and other motor vehicles, etc.</v>
          </cell>
        </row>
        <row r="2701">
          <cell r="C2701" t="str">
            <v>656.14</v>
          </cell>
          <cell r="E2701" t="str">
            <v>655.29</v>
          </cell>
          <cell r="F2701" t="str">
            <v>78439 Parts and accessories n.e.s. for tractors, motor cars and other motor vehicles, trucks, public-transport vehicles and road motor vehicles, n.e.s.</v>
          </cell>
        </row>
        <row r="2702">
          <cell r="C2702" t="str">
            <v>656.21</v>
          </cell>
          <cell r="E2702" t="str">
            <v>655.29</v>
          </cell>
          <cell r="F2702" t="str">
            <v>78511 Motorcycles with reciprocating internal combustion piston engine of a cylinder capacity not exceeding 50 cc</v>
          </cell>
        </row>
        <row r="2703">
          <cell r="C2703" t="str">
            <v>656.29</v>
          </cell>
          <cell r="E2703" t="str">
            <v>655.29</v>
          </cell>
          <cell r="F2703" t="str">
            <v>78513 Motorcycles with reciprocating internal combustion piston engine of a cylinder capacity exceeding 50 cc but not 250 cc</v>
          </cell>
        </row>
        <row r="2704">
          <cell r="C2704" t="str">
            <v>656.32</v>
          </cell>
          <cell r="E2704" t="str">
            <v>655.29</v>
          </cell>
          <cell r="F2704" t="str">
            <v>78516 Motorcycles with reciprocating internal combustion piston engine of a cylinder capacity exceeding 500 cc but not 800 cc</v>
          </cell>
        </row>
        <row r="2705">
          <cell r="C2705" t="str">
            <v>656.32</v>
          </cell>
          <cell r="E2705" t="str">
            <v>655.29</v>
          </cell>
          <cell r="F2705" t="str">
            <v>78517 Motorcycles with reciprocating internal combustion piston engine of a cylinder capacity exceeding 800 cc</v>
          </cell>
        </row>
        <row r="2706">
          <cell r="C2706" t="str">
            <v>654.91</v>
          </cell>
          <cell r="E2706" t="str">
            <v>655.29</v>
          </cell>
          <cell r="F2706" t="str">
            <v>77811 Primary cells and primary batteries</v>
          </cell>
        </row>
        <row r="2707">
          <cell r="C2707" t="str">
            <v>656.51</v>
          </cell>
          <cell r="E2707" t="str">
            <v>655.29</v>
          </cell>
          <cell r="F2707" t="str">
            <v>78536 Parts and accessories for invalid carriages</v>
          </cell>
        </row>
        <row r="2708">
          <cell r="C2708" t="str">
            <v>656.59</v>
          </cell>
          <cell r="E2708" t="str">
            <v>843.1</v>
          </cell>
          <cell r="F2708" t="str">
            <v>78537 Parts and accessories for bicycles and other cycles (except motorcycles and mopeds), n.e.s.</v>
          </cell>
        </row>
        <row r="2709">
          <cell r="C2709" t="str">
            <v>656.59</v>
          </cell>
          <cell r="E2709" t="str">
            <v>843.1</v>
          </cell>
          <cell r="F2709" t="str">
            <v>78610 Trailers and semi-trailers of the caravan type, for housing or camping</v>
          </cell>
        </row>
        <row r="2710">
          <cell r="C2710" t="str">
            <v>656.59</v>
          </cell>
          <cell r="E2710" t="str">
            <v>843.1</v>
          </cell>
          <cell r="F2710" t="str">
            <v>78621 Self-loading or self-unloading trailers and semi-trailers for agricultural purposes</v>
          </cell>
        </row>
        <row r="2711">
          <cell r="C2711" t="str">
            <v>657.4</v>
          </cell>
          <cell r="E2711" t="str">
            <v>844.1</v>
          </cell>
          <cell r="F2711" t="str">
            <v>79281 Gliders and hang gliders</v>
          </cell>
        </row>
        <row r="2712">
          <cell r="C2712" t="str">
            <v>657.31</v>
          </cell>
          <cell r="E2712" t="str">
            <v>844.1</v>
          </cell>
          <cell r="F2712" t="str">
            <v>79181 Railway or tramway maintenance or service vehicles, whether or not self-propelled (e.g., workshops, cranes, ballast tampers, trackliners, etc.)</v>
          </cell>
        </row>
        <row r="2713">
          <cell r="C2713" t="str">
            <v>657.31</v>
          </cell>
          <cell r="E2713" t="str">
            <v>844.1</v>
          </cell>
          <cell r="F2713" t="str">
            <v>79182 Railway or tramway goods vans and wagons (freight cars) not self-propelled</v>
          </cell>
        </row>
        <row r="2714">
          <cell r="C2714" t="str">
            <v>657.93</v>
          </cell>
          <cell r="E2714" t="str">
            <v>844.1</v>
          </cell>
          <cell r="F2714" t="str">
            <v>81312 Portable electric lamps designed to function on own energy source (dry batteries, storage batteries, magnetos), except lamps for motor vehicles, etc.</v>
          </cell>
        </row>
        <row r="2715">
          <cell r="C2715" t="str">
            <v>657.93</v>
          </cell>
          <cell r="E2715" t="str">
            <v>843.21</v>
          </cell>
          <cell r="F2715" t="str">
            <v>81313 Electric table, desk, bedside or floor-standing lamps</v>
          </cell>
        </row>
        <row r="2716">
          <cell r="C2716" t="str">
            <v>657.93</v>
          </cell>
          <cell r="E2716" t="str">
            <v>843.22</v>
          </cell>
          <cell r="F2716" t="str">
            <v>81315 Electric lamps and lighting fittings, n.e.s.</v>
          </cell>
        </row>
        <row r="2717">
          <cell r="C2717" t="str">
            <v>657.32</v>
          </cell>
          <cell r="E2717" t="str">
            <v>843.22</v>
          </cell>
          <cell r="F2717" t="str">
            <v>79191 Railway or tramway track fixtures and fittings; mechanical signaling, safety and traffic control equipment for railways, tramways, etc.; parts thereof</v>
          </cell>
        </row>
        <row r="2718">
          <cell r="C2718" t="str">
            <v>657.32</v>
          </cell>
          <cell r="E2718" t="str">
            <v>843.22</v>
          </cell>
          <cell r="F2718" t="str">
            <v>79199 Parts of railway or tramway locomotives or rolling stock railway vehicles; parts of railway or tramway coaches, vans, trucks, service vehicles, etc.</v>
          </cell>
        </row>
        <row r="2719">
          <cell r="C2719" t="str">
            <v>657.32</v>
          </cell>
          <cell r="E2719" t="str">
            <v>843.23</v>
          </cell>
          <cell r="F2719" t="str">
            <v>79211 Helicopters of an unladen weight not exceeding 2,000 kg</v>
          </cell>
        </row>
        <row r="2720">
          <cell r="C2720" t="str">
            <v>659.12</v>
          </cell>
          <cell r="E2720" t="str">
            <v>843.23</v>
          </cell>
          <cell r="F2720" t="str">
            <v>84250 Skirts and divided skirts of woven textile fabrics, women's or girls'</v>
          </cell>
        </row>
        <row r="2721">
          <cell r="C2721" t="str">
            <v>659.12</v>
          </cell>
          <cell r="E2721" t="str">
            <v>843.23</v>
          </cell>
          <cell r="F2721" t="str">
            <v>84260 Trousers, bib and brace overalls, breeches and shorts, of woven textile fabrics, women's or girls'</v>
          </cell>
        </row>
        <row r="2722">
          <cell r="C2722" t="str">
            <v>657.35</v>
          </cell>
          <cell r="E2722" t="str">
            <v>843.23</v>
          </cell>
          <cell r="F2722" t="str">
            <v>79250 Spacecraft (including satellites) and spacecraft launch vehicles</v>
          </cell>
        </row>
        <row r="2723">
          <cell r="C2723" t="str">
            <v>657.33</v>
          </cell>
          <cell r="E2723" t="str">
            <v>843.24</v>
          </cell>
          <cell r="F2723" t="str">
            <v>79215 Helicopters of an unladen weight exceeding 2,000 kg</v>
          </cell>
        </row>
        <row r="2724">
          <cell r="C2724" t="str">
            <v>657.33</v>
          </cell>
          <cell r="E2724" t="str">
            <v>843.24</v>
          </cell>
          <cell r="F2724" t="str">
            <v>79220 Airplanes and other aircraft, mechanically propelled (other than helicopters), of an unladen weight not exceeding 2,000 kg</v>
          </cell>
        </row>
        <row r="2725">
          <cell r="C2725" t="str">
            <v>657.33</v>
          </cell>
          <cell r="E2725" t="str">
            <v>843.24</v>
          </cell>
          <cell r="F2725" t="str">
            <v>79230 Airplanes and other aircraft, mechanically propelled (except helicopters), of an unladen weight exceeding 2,000 kg but not exceeding 15,000 kg</v>
          </cell>
        </row>
        <row r="2726">
          <cell r="C2726" t="str">
            <v>657.34</v>
          </cell>
          <cell r="E2726" t="str">
            <v>843.24</v>
          </cell>
          <cell r="F2726" t="str">
            <v>79240 Airplanes and other aircraft, mechanically propelled (other than helicopters), of an unladen weight exceeding 15,000 kg</v>
          </cell>
        </row>
        <row r="2727">
          <cell r="C2727" t="str">
            <v>657.72</v>
          </cell>
          <cell r="E2727" t="str">
            <v>844.21</v>
          </cell>
          <cell r="F2727" t="str">
            <v>79359 Light vessels, fire-floats, floatng cranes and other vessels, n.e.s., navigability of which is subsidiary to their main function</v>
          </cell>
        </row>
        <row r="2728">
          <cell r="C2728" t="str">
            <v>657.91</v>
          </cell>
          <cell r="E2728" t="str">
            <v>844.21</v>
          </cell>
          <cell r="F2728" t="str">
            <v>81229 Ceramic sinks, wash basins or pedestals, baths, bidets, water closet pans, flushing cisterns, urinals and similar fixtures, not of porcelain or china</v>
          </cell>
        </row>
        <row r="2729">
          <cell r="C2729" t="str">
            <v>657.92</v>
          </cell>
          <cell r="E2729" t="str">
            <v>844.22</v>
          </cell>
          <cell r="F2729" t="str">
            <v>81311 Chandeliers and other electric ceiling and wall lighting fittings (except those for lighting of public open spaces and thoroughfares)</v>
          </cell>
        </row>
        <row r="2730">
          <cell r="C2730" t="str">
            <v>657.73</v>
          </cell>
          <cell r="E2730" t="str">
            <v>844.22</v>
          </cell>
          <cell r="F2730" t="str">
            <v>79370 Tugs and pusher craft</v>
          </cell>
        </row>
        <row r="2731">
          <cell r="C2731" t="str">
            <v>657.73</v>
          </cell>
          <cell r="E2731" t="str">
            <v>844.22</v>
          </cell>
          <cell r="F2731" t="str">
            <v>79391 Rafts, inflatable</v>
          </cell>
        </row>
        <row r="2732">
          <cell r="C2732" t="str">
            <v>657.73</v>
          </cell>
          <cell r="E2732" t="str">
            <v>844.23</v>
          </cell>
          <cell r="F2732" t="str">
            <v>79399 Floating structures, n.e.s.</v>
          </cell>
        </row>
        <row r="2733">
          <cell r="C2733" t="str">
            <v>657.73</v>
          </cell>
          <cell r="E2733" t="str">
            <v>844.23</v>
          </cell>
          <cell r="F2733" t="str">
            <v>81100 Prefabricated buildings</v>
          </cell>
        </row>
        <row r="2734">
          <cell r="C2734" t="str">
            <v>657.73</v>
          </cell>
          <cell r="E2734" t="str">
            <v>844.23</v>
          </cell>
          <cell r="F2734" t="str">
            <v>81211 Radiators and parts thereof, of iron or steel</v>
          </cell>
        </row>
        <row r="2735">
          <cell r="C2735" t="str">
            <v>657.73</v>
          </cell>
          <cell r="E2735" t="str">
            <v>844.23</v>
          </cell>
          <cell r="F2735" t="str">
            <v>81215 Air heaters and hot air distributors and parts thereof, of iron or steel</v>
          </cell>
        </row>
        <row r="2736">
          <cell r="C2736" t="str">
            <v>655.11</v>
          </cell>
          <cell r="E2736" t="str">
            <v>844.24</v>
          </cell>
          <cell r="F2736" t="str">
            <v>77824 Ultraviolet or infrared lamps; arc lamps</v>
          </cell>
        </row>
        <row r="2737">
          <cell r="C2737" t="str">
            <v>655.12</v>
          </cell>
          <cell r="E2737" t="str">
            <v>844.24</v>
          </cell>
          <cell r="F2737" t="str">
            <v>77829 Parts of electric filament or discharge lamps (including parts of sealed beam lamp units and ultraviolet or infrared lamps) and arc lamps</v>
          </cell>
        </row>
        <row r="2738">
          <cell r="C2738" t="str">
            <v>655.12</v>
          </cell>
          <cell r="E2738" t="str">
            <v>844.24</v>
          </cell>
          <cell r="F2738" t="str">
            <v>77831 Electrical ignition or starting equipment used for spark-ignition or compression-ignition internal combustion engines; generators and cut-outs, etc.</v>
          </cell>
        </row>
        <row r="2739">
          <cell r="C2739" t="str">
            <v>655.12</v>
          </cell>
          <cell r="E2739" t="str">
            <v>844.24</v>
          </cell>
          <cell r="F2739" t="str">
            <v>77833 Parts of electrical ignition or starting equipment for internal combustion engines; parts of generators and cut outs used with those engines</v>
          </cell>
        </row>
        <row r="2740">
          <cell r="C2740" t="str">
            <v>655.19</v>
          </cell>
          <cell r="E2740" t="str">
            <v>844.24</v>
          </cell>
          <cell r="F2740" t="str">
            <v>77834 Electrical lighting and signaling equipment (excluding filament, discharge or arc lamps); windshield wipers, defrosters and demisters for cycles, etc.</v>
          </cell>
        </row>
        <row r="2741">
          <cell r="C2741" t="str">
            <v>655.19</v>
          </cell>
          <cell r="E2741" t="str">
            <v>844.25</v>
          </cell>
          <cell r="F2741" t="str">
            <v>77835 Parts of electrical lighting and signaling equipment (excluding filament, discharge or arc lamps); parts of windshield wipers, defrosters or demisters</v>
          </cell>
        </row>
        <row r="2742">
          <cell r="C2742" t="str">
            <v>655.19</v>
          </cell>
          <cell r="E2742" t="str">
            <v>844.25</v>
          </cell>
          <cell r="F2742" t="str">
            <v>77841 Electromechanical hand drills of all kinds, with self-contained electric motor</v>
          </cell>
        </row>
        <row r="2743">
          <cell r="C2743" t="str">
            <v>655.21</v>
          </cell>
          <cell r="E2743" t="str">
            <v>844.25</v>
          </cell>
          <cell r="F2743" t="str">
            <v>77843 Electromechanical hand saws with self-contained electric motor</v>
          </cell>
        </row>
        <row r="2744">
          <cell r="C2744" t="str">
            <v>655.21</v>
          </cell>
          <cell r="E2744" t="str">
            <v>844.25</v>
          </cell>
          <cell r="F2744" t="str">
            <v>77845 Electromechanical tools for working in the hand, with self-contained elect ric motor, n.e.s.</v>
          </cell>
        </row>
        <row r="2745">
          <cell r="C2745" t="str">
            <v>655.21</v>
          </cell>
          <cell r="E2745" t="str">
            <v>844.26</v>
          </cell>
          <cell r="F2745" t="str">
            <v>77861 Fixed capacitors designed for use in 50/60 hz circuits and having a reactive power handling capacity of not less than 0.5 kvar (power capacitors)</v>
          </cell>
        </row>
        <row r="2746">
          <cell r="C2746" t="str">
            <v>655.21</v>
          </cell>
          <cell r="E2746" t="str">
            <v>844.26</v>
          </cell>
          <cell r="F2746" t="str">
            <v>77862 Tantalum fixed capacitors</v>
          </cell>
        </row>
        <row r="2747">
          <cell r="C2747" t="str">
            <v>655.21</v>
          </cell>
          <cell r="E2747" t="str">
            <v>844.26</v>
          </cell>
          <cell r="F2747" t="str">
            <v>77863 Aluminum electrolytic fixed capacitors</v>
          </cell>
        </row>
        <row r="2748">
          <cell r="C2748" t="str">
            <v>655.21</v>
          </cell>
          <cell r="E2748" t="str">
            <v>844.26</v>
          </cell>
          <cell r="F2748" t="str">
            <v>77864 Ceramic dielectric fixed capacitors, single layer</v>
          </cell>
        </row>
        <row r="2749">
          <cell r="C2749" t="str">
            <v>655.21</v>
          </cell>
          <cell r="E2749" t="str">
            <v>843.71</v>
          </cell>
          <cell r="F2749" t="str">
            <v>77865 Ceramic dielectric fixed capacitors, multilayer</v>
          </cell>
        </row>
        <row r="2750">
          <cell r="C2750" t="str">
            <v>655.22</v>
          </cell>
          <cell r="E2750" t="str">
            <v>843.79</v>
          </cell>
          <cell r="F2750" t="str">
            <v>77866 Paper or plastics dielectric fixed capacitors</v>
          </cell>
        </row>
        <row r="2751">
          <cell r="C2751" t="str">
            <v>655.22</v>
          </cell>
          <cell r="E2751" t="str">
            <v>843.79</v>
          </cell>
          <cell r="F2751" t="str">
            <v>77867 Fixed capacitors, n.e.s.</v>
          </cell>
        </row>
        <row r="2752">
          <cell r="C2752" t="str">
            <v>655.23</v>
          </cell>
          <cell r="E2752" t="str">
            <v>844.7</v>
          </cell>
          <cell r="F2752" t="str">
            <v>77868 Variable or adjustable (pre-set) capacitors</v>
          </cell>
        </row>
        <row r="2753">
          <cell r="C2753" t="str">
            <v>655.23</v>
          </cell>
          <cell r="E2753" t="str">
            <v>844.7</v>
          </cell>
          <cell r="F2753" t="str">
            <v>77869 Parts of electrical capacitors</v>
          </cell>
        </row>
        <row r="2754">
          <cell r="C2754" t="str">
            <v>655.23</v>
          </cell>
          <cell r="E2754" t="str">
            <v>844.7</v>
          </cell>
          <cell r="F2754" t="str">
            <v>77871 Particle accelerators</v>
          </cell>
        </row>
        <row r="2755">
          <cell r="C2755" t="str">
            <v>655.23</v>
          </cell>
          <cell r="E2755" t="str">
            <v>843.81</v>
          </cell>
          <cell r="F2755" t="str">
            <v>77878 Electrical machines and apparatus, having individual functions, n.e.s. (other than particle accelerators)</v>
          </cell>
        </row>
        <row r="2756">
          <cell r="C2756" t="str">
            <v>655.23</v>
          </cell>
          <cell r="E2756" t="str">
            <v>843.81</v>
          </cell>
          <cell r="F2756" t="str">
            <v>77879 Parts of electrical machines and apparatus, having individual functions, n.e.s.</v>
          </cell>
        </row>
        <row r="2757">
          <cell r="C2757" t="str">
            <v>655.23</v>
          </cell>
          <cell r="E2757" t="str">
            <v>843.81</v>
          </cell>
          <cell r="F2757" t="str">
            <v>77881 Electromagnets; permanent magnets and articles to be permanent after magnetization; electromagnetic or permanent magnet chucks, clamps etc.; parts</v>
          </cell>
        </row>
        <row r="2758">
          <cell r="C2758" t="str">
            <v>655.23</v>
          </cell>
          <cell r="E2758" t="str">
            <v>843.82</v>
          </cell>
          <cell r="F2758" t="str">
            <v>77882 Electrical signaling, safety, or traffic control equipment for railways, tramways, roads, waterways, parking facilities, port installations, etc.</v>
          </cell>
        </row>
        <row r="2759">
          <cell r="C2759" t="str">
            <v>655.23</v>
          </cell>
          <cell r="E2759" t="str">
            <v>843.82</v>
          </cell>
          <cell r="F2759" t="str">
            <v>77883 Parts of electrical signaling, safety or traffic control equipment for railways, tramways, roads, waterways, parking facilities, etc.</v>
          </cell>
        </row>
        <row r="2760">
          <cell r="C2760" t="str">
            <v>655.23</v>
          </cell>
          <cell r="E2760" t="str">
            <v>843.82</v>
          </cell>
          <cell r="F2760" t="str">
            <v>77884 Electric sound or visual signaling apparatus, n.e.s., including sirens, indicator panels, burglar and fire alarms</v>
          </cell>
        </row>
        <row r="2761">
          <cell r="C2761" t="str">
            <v>655.23</v>
          </cell>
          <cell r="E2761" t="str">
            <v>843.89</v>
          </cell>
          <cell r="F2761" t="str">
            <v>77885 Parts of electric sound or visual signaling apparatus, n.e.s. (including parts of indicator panels, burlgar and fire alarms)</v>
          </cell>
        </row>
        <row r="2762">
          <cell r="C2762" t="str">
            <v>655.23</v>
          </cell>
          <cell r="E2762" t="str">
            <v>843.89</v>
          </cell>
          <cell r="F2762" t="str">
            <v>77886 Carbon electrodes, carbon brushes, lamp carbons, battery carbons and other carbon articles, with or without metal, used for electric purposes</v>
          </cell>
        </row>
        <row r="2763">
          <cell r="C2763" t="str">
            <v>655.23</v>
          </cell>
          <cell r="E2763" t="str">
            <v>844.81</v>
          </cell>
          <cell r="F2763" t="str">
            <v>77889 Electrical parts of machinery or apparatus, n.e.s.</v>
          </cell>
        </row>
        <row r="2764">
          <cell r="C2764" t="str">
            <v>655.23</v>
          </cell>
          <cell r="E2764" t="str">
            <v>844.81</v>
          </cell>
          <cell r="F2764" t="str">
            <v>78110 Vehicles specially designed for travel on snow; golf carts and similar vehicles</v>
          </cell>
        </row>
        <row r="2765">
          <cell r="C2765" t="str">
            <v>655.23</v>
          </cell>
          <cell r="E2765" t="str">
            <v>844.82</v>
          </cell>
          <cell r="F2765" t="str">
            <v>78120 Motor vehicles for the transport of persons (other than public transport), n.e.s.</v>
          </cell>
        </row>
        <row r="2766">
          <cell r="C2766" t="str">
            <v>655.29</v>
          </cell>
          <cell r="E2766" t="str">
            <v>844.82</v>
          </cell>
          <cell r="F2766" t="str">
            <v>78211 Dumpers designed for off-highway use</v>
          </cell>
        </row>
        <row r="2767">
          <cell r="C2767" t="str">
            <v>655.29</v>
          </cell>
          <cell r="E2767" t="str">
            <v>844.82</v>
          </cell>
          <cell r="F2767" t="str">
            <v>78219 Motor vehicles for the transport of goods, n.e.s.</v>
          </cell>
        </row>
        <row r="2768">
          <cell r="C2768" t="str">
            <v>655.29</v>
          </cell>
          <cell r="E2768" t="str">
            <v>844.83</v>
          </cell>
          <cell r="F2768" t="str">
            <v>78221 Mobile cranes</v>
          </cell>
        </row>
        <row r="2769">
          <cell r="C2769" t="str">
            <v>655.29</v>
          </cell>
          <cell r="E2769" t="str">
            <v>844.83</v>
          </cell>
          <cell r="F2769" t="str">
            <v>78223 Mobile drilling derricks</v>
          </cell>
        </row>
        <row r="2770">
          <cell r="C2770" t="str">
            <v>655.29</v>
          </cell>
          <cell r="E2770" t="str">
            <v>844.83</v>
          </cell>
          <cell r="F2770" t="str">
            <v>78225 Fire fighting vehicles</v>
          </cell>
        </row>
        <row r="2771">
          <cell r="C2771" t="str">
            <v>655.29</v>
          </cell>
          <cell r="E2771" t="str">
            <v>844.89</v>
          </cell>
          <cell r="F2771" t="str">
            <v>78227 Mobile concrete mixers (for making and transporting concrete)</v>
          </cell>
        </row>
        <row r="2772">
          <cell r="C2772" t="str">
            <v>655.29</v>
          </cell>
          <cell r="E2772" t="str">
            <v>844.89</v>
          </cell>
          <cell r="F2772" t="str">
            <v>78229 Special purpose motor vehicles, n.e.s.</v>
          </cell>
        </row>
        <row r="2773">
          <cell r="C2773" t="str">
            <v>655.29</v>
          </cell>
          <cell r="E2773" t="str">
            <v>844.89</v>
          </cell>
          <cell r="F2773" t="str">
            <v>78311 Public-transport type passenger motor vehicles with compression-ignition internal combustion engine (diesel or semi-diesel)</v>
          </cell>
        </row>
        <row r="2774">
          <cell r="C2774" t="str">
            <v>655.29</v>
          </cell>
          <cell r="E2774" t="str">
            <v>845.4</v>
          </cell>
          <cell r="F2774" t="str">
            <v>78319 Public-transport type passenger motor vehicles, n.e.s.</v>
          </cell>
        </row>
        <row r="2775">
          <cell r="C2775" t="str">
            <v>655.29</v>
          </cell>
          <cell r="E2775" t="str">
            <v>845.4</v>
          </cell>
          <cell r="F2775" t="str">
            <v>78320 Road tractors for semi-trailers</v>
          </cell>
        </row>
        <row r="2776">
          <cell r="C2776" t="str">
            <v>655.29</v>
          </cell>
          <cell r="E2776" t="str">
            <v>845.3</v>
          </cell>
          <cell r="F2776" t="str">
            <v>78410 Chassis fitted with engines, for tractors, motor cars and other motor vehicles, trucks, public-transport vehicles and road motor vehicles n.e.s.</v>
          </cell>
        </row>
        <row r="2777">
          <cell r="C2777" t="str">
            <v>655.29</v>
          </cell>
          <cell r="E2777" t="str">
            <v>845.3</v>
          </cell>
          <cell r="F2777" t="str">
            <v>78421 Bodies (including cabs), for motor cars and motor vehicles designed for the transport of persons (other than public-transport type vehicles)</v>
          </cell>
        </row>
        <row r="2778">
          <cell r="C2778" t="str">
            <v>655.29</v>
          </cell>
          <cell r="E2778" t="str">
            <v>845.3</v>
          </cell>
          <cell r="F2778" t="str">
            <v>78425 Bodies (including cabs) for tractors, trucks and special purpose motor vehicles and road motor vehicles n.e.s.</v>
          </cell>
        </row>
        <row r="2779">
          <cell r="C2779" t="str">
            <v>655.29</v>
          </cell>
          <cell r="E2779" t="str">
            <v>845.3</v>
          </cell>
          <cell r="F2779" t="str">
            <v>78431 Bumpers and parts thereof, for tractors, motor cars and other motor vehicles, etc.</v>
          </cell>
        </row>
        <row r="2780">
          <cell r="C2780" t="str">
            <v>843.1</v>
          </cell>
          <cell r="E2780" t="str">
            <v>845.3</v>
          </cell>
        </row>
        <row r="2781">
          <cell r="C2781" t="str">
            <v>843.1</v>
          </cell>
          <cell r="E2781" t="str">
            <v>845.3</v>
          </cell>
        </row>
        <row r="2782">
          <cell r="C2782" t="str">
            <v>843.1</v>
          </cell>
          <cell r="E2782" t="str">
            <v>845.12</v>
          </cell>
        </row>
        <row r="2783">
          <cell r="C2783" t="str">
            <v>843.1</v>
          </cell>
          <cell r="E2783" t="str">
            <v>845.12</v>
          </cell>
        </row>
        <row r="2784">
          <cell r="C2784" t="str">
            <v>844.1</v>
          </cell>
          <cell r="E2784" t="str">
            <v>845.12</v>
          </cell>
        </row>
        <row r="2785">
          <cell r="C2785" t="str">
            <v>844.1</v>
          </cell>
          <cell r="E2785" t="str">
            <v>845.91</v>
          </cell>
        </row>
        <row r="2786">
          <cell r="C2786" t="str">
            <v>844.1</v>
          </cell>
          <cell r="E2786" t="str">
            <v>845.91</v>
          </cell>
        </row>
        <row r="2787">
          <cell r="C2787" t="str">
            <v>844.1</v>
          </cell>
          <cell r="E2787" t="str">
            <v>845.91</v>
          </cell>
        </row>
        <row r="2788">
          <cell r="C2788" t="str">
            <v>843.21</v>
          </cell>
          <cell r="E2788" t="str">
            <v>845.92</v>
          </cell>
        </row>
        <row r="2789">
          <cell r="C2789" t="str">
            <v>843.21</v>
          </cell>
          <cell r="E2789" t="str">
            <v>845.62</v>
          </cell>
        </row>
        <row r="2790">
          <cell r="C2790" t="str">
            <v>843.21</v>
          </cell>
          <cell r="E2790" t="str">
            <v>845.62</v>
          </cell>
        </row>
        <row r="2791">
          <cell r="C2791" t="str">
            <v>843.22</v>
          </cell>
          <cell r="E2791" t="str">
            <v>845.64</v>
          </cell>
        </row>
        <row r="2792">
          <cell r="C2792" t="str">
            <v>843.22</v>
          </cell>
          <cell r="E2792" t="str">
            <v>845.64</v>
          </cell>
        </row>
        <row r="2793">
          <cell r="C2793" t="str">
            <v>843.22</v>
          </cell>
          <cell r="E2793" t="str">
            <v>845.24</v>
          </cell>
        </row>
        <row r="2794">
          <cell r="C2794" t="str">
            <v>843.22</v>
          </cell>
          <cell r="E2794" t="str">
            <v>845.99</v>
          </cell>
        </row>
        <row r="2795">
          <cell r="C2795" t="str">
            <v>843.23</v>
          </cell>
          <cell r="E2795" t="str">
            <v>845.99</v>
          </cell>
        </row>
        <row r="2796">
          <cell r="C2796" t="str">
            <v>843.23</v>
          </cell>
          <cell r="E2796" t="str">
            <v>845.99</v>
          </cell>
        </row>
        <row r="2797">
          <cell r="C2797" t="str">
            <v>843.23</v>
          </cell>
          <cell r="E2797" t="str">
            <v>846.23</v>
          </cell>
        </row>
        <row r="2798">
          <cell r="C2798" t="str">
            <v>843.23</v>
          </cell>
          <cell r="E2798" t="str">
            <v>846.24</v>
          </cell>
        </row>
        <row r="2799">
          <cell r="C2799" t="str">
            <v>843.24</v>
          </cell>
          <cell r="E2799" t="str">
            <v>846.24</v>
          </cell>
        </row>
        <row r="2800">
          <cell r="C2800" t="str">
            <v>843.24</v>
          </cell>
          <cell r="E2800" t="str">
            <v>846.24</v>
          </cell>
        </row>
        <row r="2801">
          <cell r="C2801" t="str">
            <v>843.24</v>
          </cell>
          <cell r="E2801" t="str">
            <v>846.25</v>
          </cell>
        </row>
        <row r="2802">
          <cell r="C2802" t="str">
            <v>843.24</v>
          </cell>
          <cell r="E2802" t="str">
            <v>846.29</v>
          </cell>
        </row>
        <row r="2803">
          <cell r="C2803" t="str">
            <v>844.21</v>
          </cell>
          <cell r="E2803" t="str">
            <v>846.29</v>
          </cell>
        </row>
        <row r="2804">
          <cell r="C2804" t="str">
            <v>844.21</v>
          </cell>
          <cell r="E2804" t="str">
            <v>846.29</v>
          </cell>
        </row>
        <row r="2805">
          <cell r="C2805" t="str">
            <v>844.21</v>
          </cell>
          <cell r="E2805" t="str">
            <v>846.29</v>
          </cell>
        </row>
        <row r="2806">
          <cell r="C2806" t="str">
            <v>844.21</v>
          </cell>
          <cell r="E2806" t="str">
            <v>846.91</v>
          </cell>
        </row>
        <row r="2807">
          <cell r="C2807" t="str">
            <v>844.22</v>
          </cell>
          <cell r="E2807" t="str">
            <v>846.92</v>
          </cell>
        </row>
        <row r="2808">
          <cell r="C2808" t="str">
            <v>844.22</v>
          </cell>
          <cell r="E2808" t="str">
            <v>846.92</v>
          </cell>
        </row>
        <row r="2809">
          <cell r="C2809" t="str">
            <v>844.22</v>
          </cell>
          <cell r="E2809" t="str">
            <v>846.92</v>
          </cell>
        </row>
        <row r="2810">
          <cell r="C2810" t="str">
            <v>844.22</v>
          </cell>
          <cell r="E2810" t="str">
            <v>846.92</v>
          </cell>
        </row>
        <row r="2811">
          <cell r="C2811" t="str">
            <v>844.23</v>
          </cell>
          <cell r="E2811" t="str">
            <v>846.93</v>
          </cell>
        </row>
        <row r="2812">
          <cell r="C2812" t="str">
            <v>844.23</v>
          </cell>
          <cell r="E2812" t="str">
            <v>846.99</v>
          </cell>
        </row>
        <row r="2813">
          <cell r="C2813" t="str">
            <v>844.23</v>
          </cell>
          <cell r="E2813" t="str">
            <v>846.99</v>
          </cell>
        </row>
        <row r="2814">
          <cell r="C2814" t="str">
            <v>844.23</v>
          </cell>
          <cell r="E2814" t="str">
            <v>841.11</v>
          </cell>
        </row>
        <row r="2815">
          <cell r="C2815" t="str">
            <v>844.24</v>
          </cell>
          <cell r="E2815" t="str">
            <v>841.12</v>
          </cell>
        </row>
        <row r="2816">
          <cell r="C2816" t="str">
            <v>844.24</v>
          </cell>
          <cell r="E2816" t="str">
            <v>841.12</v>
          </cell>
        </row>
        <row r="2817">
          <cell r="C2817" t="str">
            <v>844.24</v>
          </cell>
          <cell r="E2817" t="str">
            <v>841.12</v>
          </cell>
        </row>
        <row r="2818">
          <cell r="C2818" t="str">
            <v>844.24</v>
          </cell>
          <cell r="E2818" t="str">
            <v>841.19</v>
          </cell>
        </row>
        <row r="2819">
          <cell r="C2819" t="str">
            <v>844.24</v>
          </cell>
          <cell r="E2819" t="str">
            <v>841.19</v>
          </cell>
        </row>
        <row r="2820">
          <cell r="C2820" t="str">
            <v>844.25</v>
          </cell>
          <cell r="E2820" t="str">
            <v>841.19</v>
          </cell>
        </row>
        <row r="2821">
          <cell r="C2821" t="str">
            <v>844.25</v>
          </cell>
          <cell r="E2821" t="str">
            <v>841.19</v>
          </cell>
        </row>
        <row r="2822">
          <cell r="C2822" t="str">
            <v>844.25</v>
          </cell>
          <cell r="E2822" t="str">
            <v>842.11</v>
          </cell>
        </row>
        <row r="2823">
          <cell r="C2823" t="str">
            <v>844.25</v>
          </cell>
          <cell r="E2823" t="str">
            <v>842.11</v>
          </cell>
        </row>
        <row r="2824">
          <cell r="C2824" t="str">
            <v>844.26</v>
          </cell>
          <cell r="E2824" t="str">
            <v>842.11</v>
          </cell>
        </row>
        <row r="2825">
          <cell r="C2825" t="str">
            <v>844.26</v>
          </cell>
          <cell r="E2825" t="str">
            <v>842.11</v>
          </cell>
        </row>
        <row r="2826">
          <cell r="C2826" t="str">
            <v>844.26</v>
          </cell>
          <cell r="E2826" t="str">
            <v>842.19</v>
          </cell>
        </row>
        <row r="2827">
          <cell r="C2827" t="str">
            <v>844.26</v>
          </cell>
          <cell r="E2827" t="str">
            <v>842.19</v>
          </cell>
        </row>
        <row r="2828">
          <cell r="C2828" t="str">
            <v>843.71</v>
          </cell>
          <cell r="E2828" t="str">
            <v>842.19</v>
          </cell>
        </row>
        <row r="2829">
          <cell r="C2829" t="str">
            <v>843.79</v>
          </cell>
          <cell r="E2829" t="str">
            <v>842.19</v>
          </cell>
        </row>
        <row r="2830">
          <cell r="C2830" t="str">
            <v>843.79</v>
          </cell>
          <cell r="E2830" t="str">
            <v>841.21</v>
          </cell>
        </row>
        <row r="2831">
          <cell r="C2831" t="str">
            <v>844.7</v>
          </cell>
          <cell r="E2831" t="str">
            <v>841.22</v>
          </cell>
        </row>
        <row r="2832">
          <cell r="C2832" t="str">
            <v>844.7</v>
          </cell>
          <cell r="E2832" t="str">
            <v>841.22</v>
          </cell>
        </row>
        <row r="2833">
          <cell r="C2833" t="str">
            <v>844.7</v>
          </cell>
          <cell r="E2833" t="str">
            <v>841.23</v>
          </cell>
        </row>
        <row r="2834">
          <cell r="C2834" t="str">
            <v>843.81</v>
          </cell>
          <cell r="E2834" t="str">
            <v>841.23</v>
          </cell>
        </row>
        <row r="2835">
          <cell r="C2835" t="str">
            <v>843.81</v>
          </cell>
          <cell r="E2835" t="str">
            <v>841.23</v>
          </cell>
        </row>
        <row r="2836">
          <cell r="C2836" t="str">
            <v>843.81</v>
          </cell>
          <cell r="E2836" t="str">
            <v>841.3</v>
          </cell>
        </row>
        <row r="2837">
          <cell r="C2837" t="str">
            <v>843.82</v>
          </cell>
          <cell r="E2837" t="str">
            <v>841.3</v>
          </cell>
        </row>
        <row r="2838">
          <cell r="C2838" t="str">
            <v>843.82</v>
          </cell>
          <cell r="E2838" t="str">
            <v>841.3</v>
          </cell>
        </row>
        <row r="2839">
          <cell r="C2839" t="str">
            <v>843.82</v>
          </cell>
          <cell r="E2839" t="str">
            <v>841.3</v>
          </cell>
        </row>
        <row r="2840">
          <cell r="C2840" t="str">
            <v>843.89</v>
          </cell>
          <cell r="E2840" t="str">
            <v>841.4</v>
          </cell>
        </row>
        <row r="2841">
          <cell r="C2841" t="str">
            <v>843.89</v>
          </cell>
          <cell r="E2841" t="str">
            <v>841.4</v>
          </cell>
        </row>
        <row r="2842">
          <cell r="C2842" t="str">
            <v>843.89</v>
          </cell>
          <cell r="E2842" t="str">
            <v>841.4</v>
          </cell>
        </row>
        <row r="2843">
          <cell r="C2843" t="str">
            <v>844.81</v>
          </cell>
          <cell r="E2843" t="str">
            <v>841.4</v>
          </cell>
        </row>
        <row r="2844">
          <cell r="C2844" t="str">
            <v>844.81</v>
          </cell>
          <cell r="E2844" t="str">
            <v>842.21</v>
          </cell>
        </row>
        <row r="2845">
          <cell r="C2845" t="str">
            <v>844.82</v>
          </cell>
          <cell r="E2845" t="str">
            <v>842.21</v>
          </cell>
        </row>
        <row r="2846">
          <cell r="C2846" t="str">
            <v>844.82</v>
          </cell>
          <cell r="E2846" t="str">
            <v>842.21</v>
          </cell>
        </row>
        <row r="2847">
          <cell r="C2847" t="str">
            <v>844.82</v>
          </cell>
          <cell r="E2847" t="str">
            <v>842.21</v>
          </cell>
        </row>
        <row r="2848">
          <cell r="C2848" t="str">
            <v>844.83</v>
          </cell>
          <cell r="E2848" t="str">
            <v>842.22</v>
          </cell>
        </row>
        <row r="2849">
          <cell r="C2849" t="str">
            <v>844.83</v>
          </cell>
          <cell r="E2849" t="str">
            <v>842.22</v>
          </cell>
        </row>
        <row r="2850">
          <cell r="C2850" t="str">
            <v>844.83</v>
          </cell>
          <cell r="E2850" t="str">
            <v>842.22</v>
          </cell>
        </row>
        <row r="2851">
          <cell r="C2851" t="str">
            <v>844.89</v>
          </cell>
          <cell r="E2851" t="str">
            <v>842.22</v>
          </cell>
        </row>
        <row r="2852">
          <cell r="C2852" t="str">
            <v>844.89</v>
          </cell>
          <cell r="E2852" t="str">
            <v>842.3</v>
          </cell>
        </row>
        <row r="2853">
          <cell r="C2853" t="str">
            <v>844.89</v>
          </cell>
          <cell r="E2853" t="str">
            <v>842.3</v>
          </cell>
        </row>
        <row r="2854">
          <cell r="C2854" t="str">
            <v>845.4</v>
          </cell>
          <cell r="E2854" t="str">
            <v>842.3</v>
          </cell>
        </row>
        <row r="2855">
          <cell r="C2855" t="str">
            <v>845.4</v>
          </cell>
          <cell r="E2855" t="str">
            <v>842.3</v>
          </cell>
        </row>
        <row r="2856">
          <cell r="C2856" t="str">
            <v>845.3</v>
          </cell>
          <cell r="E2856" t="str">
            <v>842.4</v>
          </cell>
        </row>
        <row r="2857">
          <cell r="C2857" t="str">
            <v>845.3</v>
          </cell>
          <cell r="E2857" t="str">
            <v>842.4</v>
          </cell>
        </row>
        <row r="2858">
          <cell r="C2858" t="str">
            <v>845.3</v>
          </cell>
          <cell r="E2858" t="str">
            <v>842.4</v>
          </cell>
        </row>
        <row r="2859">
          <cell r="C2859" t="str">
            <v>845.3</v>
          </cell>
          <cell r="E2859" t="str">
            <v>842.4</v>
          </cell>
        </row>
        <row r="2860">
          <cell r="C2860" t="str">
            <v>845.3</v>
          </cell>
          <cell r="E2860" t="str">
            <v>842.4</v>
          </cell>
        </row>
        <row r="2861">
          <cell r="C2861" t="str">
            <v>845.3</v>
          </cell>
          <cell r="E2861" t="str">
            <v>842.5</v>
          </cell>
        </row>
        <row r="2862">
          <cell r="C2862" t="str">
            <v>845.12</v>
          </cell>
          <cell r="E2862" t="str">
            <v>842.5</v>
          </cell>
        </row>
        <row r="2863">
          <cell r="C2863" t="str">
            <v>845.12</v>
          </cell>
          <cell r="E2863" t="str">
            <v>842.5</v>
          </cell>
        </row>
        <row r="2864">
          <cell r="C2864" t="str">
            <v>845.12</v>
          </cell>
          <cell r="E2864" t="str">
            <v>842.5</v>
          </cell>
        </row>
        <row r="2865">
          <cell r="C2865" t="str">
            <v>845.12</v>
          </cell>
          <cell r="E2865" t="str">
            <v>842.6</v>
          </cell>
        </row>
        <row r="2866">
          <cell r="C2866" t="str">
            <v>845.91</v>
          </cell>
          <cell r="E2866" t="str">
            <v>842.6</v>
          </cell>
        </row>
        <row r="2867">
          <cell r="C2867" t="str">
            <v>845.91</v>
          </cell>
          <cell r="E2867" t="str">
            <v>842.6</v>
          </cell>
        </row>
        <row r="2868">
          <cell r="C2868" t="str">
            <v>845.91</v>
          </cell>
          <cell r="E2868" t="str">
            <v>842.6</v>
          </cell>
        </row>
        <row r="2869">
          <cell r="C2869" t="str">
            <v>845.92</v>
          </cell>
          <cell r="E2869" t="str">
            <v>841.51</v>
          </cell>
        </row>
        <row r="2870">
          <cell r="C2870" t="str">
            <v>845.62</v>
          </cell>
          <cell r="E2870" t="str">
            <v>841.59</v>
          </cell>
        </row>
        <row r="2871">
          <cell r="C2871" t="str">
            <v>845.62</v>
          </cell>
          <cell r="E2871" t="str">
            <v>841.59</v>
          </cell>
        </row>
        <row r="2872">
          <cell r="C2872" t="str">
            <v>845.64</v>
          </cell>
          <cell r="E2872" t="str">
            <v>842.7</v>
          </cell>
        </row>
        <row r="2873">
          <cell r="C2873" t="str">
            <v>845.64</v>
          </cell>
          <cell r="E2873" t="str">
            <v>842.7</v>
          </cell>
        </row>
        <row r="2874">
          <cell r="C2874" t="str">
            <v>845.24</v>
          </cell>
          <cell r="E2874" t="str">
            <v>842.7</v>
          </cell>
        </row>
        <row r="2875">
          <cell r="C2875" t="str">
            <v>845.99</v>
          </cell>
          <cell r="E2875" t="str">
            <v>842.7</v>
          </cell>
        </row>
        <row r="2876">
          <cell r="C2876" t="str">
            <v>845.99</v>
          </cell>
          <cell r="E2876" t="str">
            <v>842.7</v>
          </cell>
        </row>
        <row r="2877">
          <cell r="C2877" t="str">
            <v>845.99</v>
          </cell>
          <cell r="E2877" t="str">
            <v>841.61</v>
          </cell>
        </row>
        <row r="2878">
          <cell r="C2878" t="str">
            <v>845.99</v>
          </cell>
          <cell r="E2878" t="str">
            <v>841.61</v>
          </cell>
        </row>
        <row r="2879">
          <cell r="C2879" t="str">
            <v>846.21</v>
          </cell>
          <cell r="E2879" t="str">
            <v>841.62</v>
          </cell>
        </row>
        <row r="2880">
          <cell r="C2880" t="str">
            <v>846.21</v>
          </cell>
          <cell r="E2880" t="str">
            <v>841.62</v>
          </cell>
        </row>
        <row r="2881">
          <cell r="C2881" t="str">
            <v>846.21</v>
          </cell>
          <cell r="E2881" t="str">
            <v>841.62</v>
          </cell>
        </row>
        <row r="2882">
          <cell r="C2882" t="str">
            <v>846.22</v>
          </cell>
          <cell r="E2882" t="str">
            <v>841.69</v>
          </cell>
        </row>
        <row r="2883">
          <cell r="C2883" t="str">
            <v>846.29</v>
          </cell>
          <cell r="E2883" t="str">
            <v>841.69</v>
          </cell>
        </row>
        <row r="2884">
          <cell r="C2884" t="str">
            <v>846.29</v>
          </cell>
          <cell r="E2884" t="str">
            <v>842.81</v>
          </cell>
        </row>
        <row r="2885">
          <cell r="C2885" t="str">
            <v>846.29</v>
          </cell>
          <cell r="E2885" t="str">
            <v>842.81</v>
          </cell>
        </row>
        <row r="2886">
          <cell r="C2886" t="str">
            <v>846.29</v>
          </cell>
          <cell r="E2886" t="str">
            <v>842.82</v>
          </cell>
        </row>
        <row r="2887">
          <cell r="C2887" t="str">
            <v>846.91</v>
          </cell>
          <cell r="E2887" t="str">
            <v>842.82</v>
          </cell>
        </row>
        <row r="2888">
          <cell r="C2888" t="str">
            <v>846.92</v>
          </cell>
          <cell r="E2888" t="str">
            <v>842.82</v>
          </cell>
        </row>
        <row r="2889">
          <cell r="C2889" t="str">
            <v>846.92</v>
          </cell>
          <cell r="E2889" t="str">
            <v>842.89</v>
          </cell>
        </row>
        <row r="2890">
          <cell r="C2890" t="str">
            <v>846.92</v>
          </cell>
          <cell r="E2890" t="str">
            <v>842.89</v>
          </cell>
        </row>
        <row r="2891">
          <cell r="C2891" t="str">
            <v>846.92</v>
          </cell>
          <cell r="E2891" t="str">
            <v>842.89</v>
          </cell>
        </row>
        <row r="2892">
          <cell r="C2892" t="str">
            <v>846.93</v>
          </cell>
          <cell r="E2892" t="str">
            <v>845.11</v>
          </cell>
        </row>
        <row r="2893">
          <cell r="C2893" t="str">
            <v>846.94</v>
          </cell>
          <cell r="E2893" t="str">
            <v>845.11</v>
          </cell>
        </row>
        <row r="2894">
          <cell r="C2894" t="str">
            <v>846.99</v>
          </cell>
          <cell r="E2894" t="str">
            <v>845.11</v>
          </cell>
        </row>
        <row r="2895">
          <cell r="C2895" t="str">
            <v>846.99</v>
          </cell>
          <cell r="E2895" t="str">
            <v>845.21</v>
          </cell>
        </row>
        <row r="2896">
          <cell r="C2896" t="str">
            <v>841.11</v>
          </cell>
          <cell r="E2896" t="str">
            <v>845.22</v>
          </cell>
        </row>
        <row r="2897">
          <cell r="C2897" t="str">
            <v>841.12</v>
          </cell>
          <cell r="E2897" t="str">
            <v>845.23</v>
          </cell>
        </row>
        <row r="2898">
          <cell r="C2898" t="str">
            <v>841.12</v>
          </cell>
          <cell r="E2898" t="str">
            <v>845.22</v>
          </cell>
        </row>
        <row r="2899">
          <cell r="C2899" t="str">
            <v>841.12</v>
          </cell>
          <cell r="E2899" t="str">
            <v>845.23</v>
          </cell>
        </row>
        <row r="2900">
          <cell r="C2900" t="str">
            <v>841.19</v>
          </cell>
          <cell r="E2900" t="str">
            <v>845.61</v>
          </cell>
        </row>
        <row r="2901">
          <cell r="C2901" t="str">
            <v>841.19</v>
          </cell>
          <cell r="E2901" t="str">
            <v>845.63</v>
          </cell>
        </row>
        <row r="2902">
          <cell r="C2902" t="str">
            <v>841.19</v>
          </cell>
          <cell r="E2902" t="str">
            <v>845.81</v>
          </cell>
        </row>
        <row r="2903">
          <cell r="C2903" t="str">
            <v>841.19</v>
          </cell>
          <cell r="E2903" t="str">
            <v>845.87</v>
          </cell>
        </row>
        <row r="2904">
          <cell r="C2904" t="str">
            <v>842.11</v>
          </cell>
          <cell r="E2904" t="str">
            <v>845.87</v>
          </cell>
        </row>
        <row r="2905">
          <cell r="C2905" t="str">
            <v>842.11</v>
          </cell>
          <cell r="E2905" t="str">
            <v>845.87</v>
          </cell>
        </row>
        <row r="2906">
          <cell r="C2906" t="str">
            <v>842.11</v>
          </cell>
          <cell r="E2906" t="str">
            <v>845.89</v>
          </cell>
        </row>
        <row r="2907">
          <cell r="C2907" t="str">
            <v>842.11</v>
          </cell>
          <cell r="E2907" t="str">
            <v>845.89</v>
          </cell>
        </row>
        <row r="2908">
          <cell r="C2908" t="str">
            <v>842.19</v>
          </cell>
          <cell r="E2908" t="str">
            <v>845.89</v>
          </cell>
        </row>
        <row r="2909">
          <cell r="C2909" t="str">
            <v>842.19</v>
          </cell>
          <cell r="E2909" t="str">
            <v>845.89</v>
          </cell>
        </row>
        <row r="2910">
          <cell r="C2910" t="str">
            <v>842.19</v>
          </cell>
          <cell r="E2910" t="str">
            <v>845.51</v>
          </cell>
        </row>
        <row r="2911">
          <cell r="C2911" t="str">
            <v>842.19</v>
          </cell>
          <cell r="E2911" t="str">
            <v>845.52</v>
          </cell>
        </row>
        <row r="2912">
          <cell r="C2912" t="str">
            <v>841.21</v>
          </cell>
          <cell r="E2912" t="str">
            <v>845.52</v>
          </cell>
        </row>
        <row r="2913">
          <cell r="C2913" t="str">
            <v>841.22</v>
          </cell>
          <cell r="E2913" t="str">
            <v>845.52</v>
          </cell>
        </row>
        <row r="2914">
          <cell r="C2914" t="str">
            <v>841.22</v>
          </cell>
          <cell r="E2914" t="str">
            <v>846.11</v>
          </cell>
        </row>
        <row r="2915">
          <cell r="C2915" t="str">
            <v>841.23</v>
          </cell>
          <cell r="E2915" t="str">
            <v>846.11</v>
          </cell>
        </row>
        <row r="2916">
          <cell r="C2916" t="str">
            <v>841.23</v>
          </cell>
          <cell r="E2916" t="str">
            <v>846.12</v>
          </cell>
        </row>
        <row r="2917">
          <cell r="C2917" t="str">
            <v>841.23</v>
          </cell>
          <cell r="E2917" t="str">
            <v>846.12</v>
          </cell>
        </row>
        <row r="2918">
          <cell r="C2918" t="str">
            <v>841.23</v>
          </cell>
          <cell r="E2918" t="str">
            <v>846.12</v>
          </cell>
        </row>
        <row r="2919">
          <cell r="C2919" t="str">
            <v>841.3</v>
          </cell>
          <cell r="E2919" t="str">
            <v>846.12</v>
          </cell>
        </row>
        <row r="2920">
          <cell r="C2920" t="str">
            <v>841.3</v>
          </cell>
          <cell r="E2920" t="str">
            <v>846.12</v>
          </cell>
        </row>
        <row r="2921">
          <cell r="C2921" t="str">
            <v>841.3</v>
          </cell>
          <cell r="E2921" t="str">
            <v>846.13</v>
          </cell>
        </row>
        <row r="2922">
          <cell r="C2922" t="str">
            <v>841.3</v>
          </cell>
          <cell r="E2922" t="str">
            <v>846.13</v>
          </cell>
        </row>
        <row r="2923">
          <cell r="C2923" t="str">
            <v>841.4</v>
          </cell>
          <cell r="E2923" t="str">
            <v>846.13</v>
          </cell>
        </row>
        <row r="2924">
          <cell r="C2924" t="str">
            <v>841.4</v>
          </cell>
          <cell r="E2924" t="str">
            <v>846.14</v>
          </cell>
        </row>
        <row r="2925">
          <cell r="C2925" t="str">
            <v>841.4</v>
          </cell>
          <cell r="E2925" t="str">
            <v>846.19</v>
          </cell>
        </row>
        <row r="2926">
          <cell r="C2926" t="str">
            <v>841.4</v>
          </cell>
          <cell r="E2926" t="str">
            <v>846.19</v>
          </cell>
        </row>
        <row r="2927">
          <cell r="C2927" t="str">
            <v>842.21</v>
          </cell>
          <cell r="E2927" t="str">
            <v>775.85</v>
          </cell>
        </row>
        <row r="2928">
          <cell r="C2928" t="str">
            <v>842.21</v>
          </cell>
          <cell r="E2928" t="str">
            <v>658.31</v>
          </cell>
        </row>
        <row r="2929">
          <cell r="C2929" t="str">
            <v>842.21</v>
          </cell>
          <cell r="E2929" t="str">
            <v>658.32</v>
          </cell>
        </row>
        <row r="2930">
          <cell r="C2930" t="str">
            <v>842.21</v>
          </cell>
          <cell r="E2930" t="str">
            <v>658.33</v>
          </cell>
        </row>
        <row r="2931">
          <cell r="C2931" t="str">
            <v>842.22</v>
          </cell>
          <cell r="E2931" t="str">
            <v>658.39</v>
          </cell>
        </row>
        <row r="2932">
          <cell r="C2932" t="str">
            <v>842.22</v>
          </cell>
          <cell r="E2932" t="str">
            <v>658.41</v>
          </cell>
        </row>
        <row r="2933">
          <cell r="C2933" t="str">
            <v>842.22</v>
          </cell>
          <cell r="E2933" t="str">
            <v>658.42</v>
          </cell>
        </row>
        <row r="2934">
          <cell r="C2934" t="str">
            <v>842.22</v>
          </cell>
          <cell r="E2934" t="str">
            <v>658.43</v>
          </cell>
        </row>
        <row r="2935">
          <cell r="C2935" t="str">
            <v>842.3</v>
          </cell>
          <cell r="E2935" t="str">
            <v>658.43</v>
          </cell>
        </row>
        <row r="2936">
          <cell r="C2936" t="str">
            <v>842.3</v>
          </cell>
          <cell r="E2936" t="str">
            <v>658.42</v>
          </cell>
        </row>
        <row r="2937">
          <cell r="C2937" t="str">
            <v>842.3</v>
          </cell>
          <cell r="E2937" t="str">
            <v>658.43</v>
          </cell>
        </row>
        <row r="2938">
          <cell r="C2938" t="str">
            <v>842.3</v>
          </cell>
          <cell r="E2938" t="str">
            <v>658.43</v>
          </cell>
        </row>
        <row r="2939">
          <cell r="C2939" t="str">
            <v>842.4</v>
          </cell>
          <cell r="E2939" t="str">
            <v>658.44</v>
          </cell>
        </row>
        <row r="2940">
          <cell r="C2940" t="str">
            <v>842.4</v>
          </cell>
          <cell r="E2940" t="str">
            <v>658.45</v>
          </cell>
        </row>
        <row r="2941">
          <cell r="C2941" t="str">
            <v>842.4</v>
          </cell>
          <cell r="E2941" t="str">
            <v>658.46</v>
          </cell>
        </row>
        <row r="2942">
          <cell r="C2942" t="str">
            <v>842.4</v>
          </cell>
          <cell r="E2942" t="str">
            <v>658.46</v>
          </cell>
        </row>
        <row r="2943">
          <cell r="C2943" t="str">
            <v>842.4</v>
          </cell>
          <cell r="E2943" t="str">
            <v>658.47</v>
          </cell>
        </row>
        <row r="2944">
          <cell r="C2944" t="str">
            <v>842.5</v>
          </cell>
          <cell r="E2944" t="str">
            <v>658.47</v>
          </cell>
        </row>
        <row r="2945">
          <cell r="C2945" t="str">
            <v>842.5</v>
          </cell>
          <cell r="E2945" t="str">
            <v>658.48</v>
          </cell>
        </row>
        <row r="2946">
          <cell r="C2946" t="str">
            <v>842.5</v>
          </cell>
          <cell r="E2946" t="str">
            <v>658.48</v>
          </cell>
        </row>
        <row r="2947">
          <cell r="C2947" t="str">
            <v>842.5</v>
          </cell>
          <cell r="E2947" t="str">
            <v>658.51</v>
          </cell>
        </row>
        <row r="2948">
          <cell r="C2948" t="str">
            <v>842.6</v>
          </cell>
          <cell r="E2948" t="str">
            <v>658.51</v>
          </cell>
        </row>
        <row r="2949">
          <cell r="C2949" t="str">
            <v>842.6</v>
          </cell>
          <cell r="E2949" t="str">
            <v>658.51</v>
          </cell>
        </row>
        <row r="2950">
          <cell r="C2950" t="str">
            <v>842.6</v>
          </cell>
          <cell r="E2950" t="str">
            <v>658.51</v>
          </cell>
        </row>
        <row r="2951">
          <cell r="C2951" t="str">
            <v>842.6</v>
          </cell>
          <cell r="E2951" t="str">
            <v>658.51</v>
          </cell>
        </row>
        <row r="2952">
          <cell r="C2952" t="str">
            <v>841.59</v>
          </cell>
          <cell r="E2952" t="str">
            <v>658.52</v>
          </cell>
        </row>
        <row r="2953">
          <cell r="C2953" t="str">
            <v>841.51</v>
          </cell>
          <cell r="E2953" t="str">
            <v>658.52</v>
          </cell>
        </row>
        <row r="2954">
          <cell r="C2954" t="str">
            <v>841.59</v>
          </cell>
          <cell r="E2954" t="str">
            <v>658.59</v>
          </cell>
        </row>
        <row r="2955">
          <cell r="C2955" t="str">
            <v>841.59</v>
          </cell>
          <cell r="E2955" t="str">
            <v>658.59</v>
          </cell>
        </row>
        <row r="2956">
          <cell r="C2956" t="str">
            <v>842.7</v>
          </cell>
          <cell r="E2956" t="str">
            <v>658.59</v>
          </cell>
        </row>
        <row r="2957">
          <cell r="C2957" t="str">
            <v>842.7</v>
          </cell>
          <cell r="E2957" t="str">
            <v>658.59</v>
          </cell>
        </row>
        <row r="2958">
          <cell r="C2958" t="str">
            <v>842.7</v>
          </cell>
          <cell r="E2958" t="str">
            <v>658.11</v>
          </cell>
        </row>
        <row r="2959">
          <cell r="C2959" t="str">
            <v>842.7</v>
          </cell>
          <cell r="E2959" t="str">
            <v>658.12</v>
          </cell>
        </row>
        <row r="2960">
          <cell r="C2960" t="str">
            <v>842.7</v>
          </cell>
          <cell r="E2960" t="str">
            <v>658.13</v>
          </cell>
        </row>
        <row r="2961">
          <cell r="C2961" t="str">
            <v>841.61</v>
          </cell>
          <cell r="E2961" t="str">
            <v>658.13</v>
          </cell>
        </row>
        <row r="2962">
          <cell r="C2962" t="str">
            <v>841.61</v>
          </cell>
          <cell r="E2962" t="str">
            <v>658.13</v>
          </cell>
        </row>
        <row r="2963">
          <cell r="C2963" t="str">
            <v>841.62</v>
          </cell>
          <cell r="E2963" t="str">
            <v>658.19</v>
          </cell>
        </row>
        <row r="2964">
          <cell r="C2964" t="str">
            <v>841.62</v>
          </cell>
          <cell r="E2964" t="str">
            <v>658.21</v>
          </cell>
        </row>
        <row r="2965">
          <cell r="C2965" t="str">
            <v>841.62</v>
          </cell>
          <cell r="E2965" t="str">
            <v>658.21</v>
          </cell>
        </row>
        <row r="2966">
          <cell r="C2966" t="str">
            <v>841.69</v>
          </cell>
          <cell r="E2966" t="str">
            <v>658.22</v>
          </cell>
        </row>
        <row r="2967">
          <cell r="C2967" t="str">
            <v>841.69</v>
          </cell>
          <cell r="E2967" t="str">
            <v>658.22</v>
          </cell>
        </row>
        <row r="2968">
          <cell r="C2968" t="str">
            <v>841.69</v>
          </cell>
          <cell r="E2968" t="str">
            <v>658.23</v>
          </cell>
        </row>
        <row r="2969">
          <cell r="C2969" t="str">
            <v>842.81</v>
          </cell>
          <cell r="E2969" t="str">
            <v>658.24</v>
          </cell>
        </row>
        <row r="2970">
          <cell r="C2970" t="str">
            <v>842.81</v>
          </cell>
          <cell r="E2970" t="str">
            <v>658.29</v>
          </cell>
        </row>
        <row r="2971">
          <cell r="C2971" t="str">
            <v>842.82</v>
          </cell>
          <cell r="E2971" t="str">
            <v>658.29</v>
          </cell>
        </row>
        <row r="2972">
          <cell r="C2972" t="str">
            <v>842.82</v>
          </cell>
          <cell r="E2972" t="str">
            <v>658.92</v>
          </cell>
        </row>
        <row r="2973">
          <cell r="C2973" t="str">
            <v>842.82</v>
          </cell>
          <cell r="E2973" t="str">
            <v>658.93</v>
          </cell>
        </row>
        <row r="2974">
          <cell r="C2974" t="str">
            <v>842.89</v>
          </cell>
          <cell r="E2974" t="str">
            <v>658.93</v>
          </cell>
        </row>
        <row r="2975">
          <cell r="C2975" t="str">
            <v>842.89</v>
          </cell>
          <cell r="E2975" t="str">
            <v>658.99</v>
          </cell>
        </row>
        <row r="2976">
          <cell r="C2976" t="str">
            <v>842.89</v>
          </cell>
          <cell r="E2976" t="str">
            <v>269.01</v>
          </cell>
        </row>
        <row r="2977">
          <cell r="C2977" t="str">
            <v>845.11</v>
          </cell>
          <cell r="E2977" t="str">
            <v>269.02</v>
          </cell>
        </row>
        <row r="2978">
          <cell r="C2978" t="str">
            <v>845.11</v>
          </cell>
          <cell r="E2978" t="str">
            <v>269.02</v>
          </cell>
        </row>
        <row r="2979">
          <cell r="C2979" t="str">
            <v>845.11</v>
          </cell>
          <cell r="E2979" t="str">
            <v>851.11</v>
          </cell>
        </row>
        <row r="2980">
          <cell r="C2980" t="str">
            <v>845.11</v>
          </cell>
          <cell r="E2980" t="str">
            <v>851.31</v>
          </cell>
        </row>
        <row r="2981">
          <cell r="C2981" t="str">
            <v>845.21</v>
          </cell>
          <cell r="E2981" t="str">
            <v>851.31</v>
          </cell>
        </row>
        <row r="2982">
          <cell r="C2982" t="str">
            <v>845.22</v>
          </cell>
          <cell r="E2982" t="str">
            <v>851.21</v>
          </cell>
        </row>
        <row r="2983">
          <cell r="C2983" t="str">
            <v>845.23</v>
          </cell>
          <cell r="E2983" t="str">
            <v>851.23</v>
          </cell>
        </row>
        <row r="2984">
          <cell r="C2984" t="str">
            <v>845.22</v>
          </cell>
          <cell r="E2984" t="str">
            <v>851.32</v>
          </cell>
        </row>
        <row r="2985">
          <cell r="C2985" t="str">
            <v>845.23</v>
          </cell>
          <cell r="E2985" t="str">
            <v>851.32</v>
          </cell>
        </row>
        <row r="2986">
          <cell r="C2986" t="str">
            <v>845.61</v>
          </cell>
          <cell r="E2986" t="str">
            <v>851.32</v>
          </cell>
        </row>
        <row r="2987">
          <cell r="C2987" t="str">
            <v>845.63</v>
          </cell>
          <cell r="E2987" t="str">
            <v>851.22</v>
          </cell>
        </row>
        <row r="2988">
          <cell r="C2988" t="str">
            <v>845.81</v>
          </cell>
          <cell r="E2988" t="str">
            <v>851.24</v>
          </cell>
        </row>
        <row r="2989">
          <cell r="C2989" t="str">
            <v>845.87</v>
          </cell>
          <cell r="E2989" t="str">
            <v>851.41</v>
          </cell>
        </row>
        <row r="2990">
          <cell r="C2990" t="str">
            <v>845.87</v>
          </cell>
          <cell r="E2990" t="str">
            <v>851.15</v>
          </cell>
        </row>
        <row r="2991">
          <cell r="C2991" t="str">
            <v>845.87</v>
          </cell>
          <cell r="E2991" t="str">
            <v>851.48</v>
          </cell>
        </row>
        <row r="2992">
          <cell r="C2992" t="str">
            <v>845.87</v>
          </cell>
          <cell r="E2992" t="str">
            <v>851.48</v>
          </cell>
        </row>
        <row r="2993">
          <cell r="C2993" t="str">
            <v>845.89</v>
          </cell>
          <cell r="E2993" t="str">
            <v>851.48</v>
          </cell>
        </row>
        <row r="2994">
          <cell r="C2994" t="str">
            <v>845.89</v>
          </cell>
          <cell r="E2994" t="str">
            <v>851.48</v>
          </cell>
        </row>
        <row r="2995">
          <cell r="C2995" t="str">
            <v>845.89</v>
          </cell>
          <cell r="E2995" t="str">
            <v>851.25</v>
          </cell>
        </row>
        <row r="2996">
          <cell r="C2996" t="str">
            <v>845.89</v>
          </cell>
          <cell r="E2996" t="str">
            <v>851.51</v>
          </cell>
        </row>
        <row r="2997">
          <cell r="C2997" t="str">
            <v>845.51</v>
          </cell>
          <cell r="E2997" t="str">
            <v>851.52</v>
          </cell>
        </row>
        <row r="2998">
          <cell r="C2998" t="str">
            <v>845.52</v>
          </cell>
          <cell r="E2998" t="str">
            <v>851.49</v>
          </cell>
        </row>
        <row r="2999">
          <cell r="C2999" t="str">
            <v>845.52</v>
          </cell>
          <cell r="E2999" t="str">
            <v>851.59</v>
          </cell>
        </row>
        <row r="3000">
          <cell r="C3000" t="str">
            <v>845.52</v>
          </cell>
          <cell r="E3000" t="str">
            <v>851.7</v>
          </cell>
        </row>
        <row r="3001">
          <cell r="C3001" t="str">
            <v>846.11</v>
          </cell>
          <cell r="E3001" t="str">
            <v>851.9</v>
          </cell>
        </row>
        <row r="3002">
          <cell r="C3002" t="str">
            <v>846.11</v>
          </cell>
          <cell r="E3002" t="str">
            <v>851.9</v>
          </cell>
        </row>
        <row r="3003">
          <cell r="C3003" t="str">
            <v>846.11</v>
          </cell>
          <cell r="E3003" t="str">
            <v>851.9</v>
          </cell>
        </row>
        <row r="3004">
          <cell r="C3004" t="str">
            <v>846.12</v>
          </cell>
          <cell r="E3004" t="str">
            <v>851.9</v>
          </cell>
        </row>
        <row r="3005">
          <cell r="C3005" t="str">
            <v>846.12</v>
          </cell>
          <cell r="E3005" t="str">
            <v>657.61</v>
          </cell>
        </row>
        <row r="3006">
          <cell r="C3006" t="str">
            <v>846.12</v>
          </cell>
          <cell r="E3006" t="str">
            <v>657.62</v>
          </cell>
        </row>
        <row r="3007">
          <cell r="C3007" t="str">
            <v>846.12</v>
          </cell>
          <cell r="E3007" t="str">
            <v>848.42</v>
          </cell>
        </row>
        <row r="3008">
          <cell r="C3008" t="str">
            <v>846.12</v>
          </cell>
          <cell r="E3008" t="str">
            <v>848.43</v>
          </cell>
        </row>
        <row r="3009">
          <cell r="C3009" t="str">
            <v>846.13</v>
          </cell>
          <cell r="E3009" t="str">
            <v>848.43</v>
          </cell>
        </row>
        <row r="3010">
          <cell r="C3010" t="str">
            <v>846.13</v>
          </cell>
          <cell r="E3010" t="str">
            <v>848.44</v>
          </cell>
        </row>
        <row r="3011">
          <cell r="C3011" t="str">
            <v>846.13</v>
          </cell>
          <cell r="E3011" t="str">
            <v>848.45</v>
          </cell>
        </row>
        <row r="3012">
          <cell r="C3012" t="str">
            <v>846.14</v>
          </cell>
          <cell r="E3012" t="str">
            <v>848.49</v>
          </cell>
        </row>
        <row r="3013">
          <cell r="C3013" t="str">
            <v>846.19</v>
          </cell>
          <cell r="E3013" t="str">
            <v>848.48</v>
          </cell>
        </row>
        <row r="3014">
          <cell r="C3014" t="str">
            <v>846.19</v>
          </cell>
          <cell r="E3014" t="str">
            <v>899.41</v>
          </cell>
        </row>
        <row r="3015">
          <cell r="C3015" t="str">
            <v>775.85</v>
          </cell>
          <cell r="E3015" t="str">
            <v>899.41</v>
          </cell>
        </row>
        <row r="3016">
          <cell r="C3016" t="str">
            <v>658.31</v>
          </cell>
          <cell r="E3016" t="str">
            <v>899.41</v>
          </cell>
          <cell r="F3016" t="str">
            <v>82127 Sleeping bags</v>
          </cell>
        </row>
        <row r="3017">
          <cell r="C3017" t="str">
            <v>658.32</v>
          </cell>
          <cell r="E3017" t="str">
            <v>899.42</v>
          </cell>
          <cell r="F3017" t="str">
            <v>82129 Articles of bedding, n.e.s., including cushions, quilts and pillows</v>
          </cell>
        </row>
        <row r="3018">
          <cell r="C3018" t="str">
            <v>658.33</v>
          </cell>
          <cell r="E3018" t="str">
            <v>899.49</v>
          </cell>
          <cell r="F3018" t="str">
            <v>82131 Furniture, n.e.s., of metal, of a kind used in offices</v>
          </cell>
        </row>
        <row r="3019">
          <cell r="C3019" t="str">
            <v>658.39</v>
          </cell>
          <cell r="E3019" t="str">
            <v>899.49</v>
          </cell>
          <cell r="F3019" t="str">
            <v>82139 Furniture, n.e.s., of metal, other than of a kind used in offices</v>
          </cell>
        </row>
        <row r="3020">
          <cell r="C3020" t="str">
            <v>658.41</v>
          </cell>
          <cell r="E3020" t="str">
            <v>899.92</v>
          </cell>
          <cell r="F3020" t="str">
            <v>82151 Furniture, n.e.s., of wood, of a kind used in offices</v>
          </cell>
        </row>
        <row r="3021">
          <cell r="C3021" t="str">
            <v>658.42</v>
          </cell>
          <cell r="E3021" t="str">
            <v>899.21</v>
          </cell>
          <cell r="F3021" t="str">
            <v>82153 Furniture, n.e.s., of wood, of a kind used in kitchens</v>
          </cell>
        </row>
        <row r="3022">
          <cell r="C3022" t="str">
            <v>658.43</v>
          </cell>
          <cell r="E3022" t="str">
            <v>899.29</v>
          </cell>
          <cell r="F3022" t="str">
            <v>82159 Furniture, n.e.s., of wood, n.e.s. (other than of a kind used in offices, kitchens, or bedrooms)</v>
          </cell>
        </row>
        <row r="3023">
          <cell r="C3023" t="str">
            <v>658.43</v>
          </cell>
          <cell r="E3023" t="str">
            <v>899.94</v>
          </cell>
          <cell r="F3023" t="str">
            <v>82171 Furniture, n.e.s., of plastics</v>
          </cell>
        </row>
        <row r="3024">
          <cell r="C3024" t="str">
            <v>658.42</v>
          </cell>
          <cell r="E3024" t="str">
            <v>899.95</v>
          </cell>
          <cell r="F3024" t="str">
            <v>82155 Furniture, n.e.s., of wood, of a kind used in bedrooms</v>
          </cell>
        </row>
        <row r="3025">
          <cell r="C3025" t="str">
            <v>658.43</v>
          </cell>
          <cell r="E3025" t="str">
            <v>899.95</v>
          </cell>
          <cell r="F3025" t="str">
            <v>82179 Furniture, n.e.s., of materials other than of metal, wood or plastics</v>
          </cell>
        </row>
        <row r="3026">
          <cell r="C3026" t="str">
            <v>658.43</v>
          </cell>
          <cell r="E3026" t="str">
            <v>899.95</v>
          </cell>
          <cell r="F3026" t="str">
            <v>82180 Parts of furniture, n.e.s., of metal, wood and other materials</v>
          </cell>
        </row>
        <row r="3027">
          <cell r="C3027" t="str">
            <v>658.44</v>
          </cell>
          <cell r="E3027" t="str">
            <v>899.95</v>
          </cell>
          <cell r="F3027" t="str">
            <v>83111 Handbags, outer surface of leather, of composition leather or of patent leather</v>
          </cell>
        </row>
        <row r="3028">
          <cell r="C3028" t="str">
            <v>658.45</v>
          </cell>
          <cell r="E3028" t="str">
            <v>661.31</v>
          </cell>
          <cell r="F3028" t="str">
            <v>83112 Handbags with outer surface of sheeting of plastics or of textile materials</v>
          </cell>
        </row>
        <row r="3029">
          <cell r="C3029" t="str">
            <v>658.46</v>
          </cell>
          <cell r="E3029" t="str">
            <v>661.33</v>
          </cell>
          <cell r="F3029" t="str">
            <v>83119 Handbags, n.e.s.</v>
          </cell>
        </row>
        <row r="3030">
          <cell r="C3030" t="str">
            <v>658.46</v>
          </cell>
          <cell r="E3030" t="str">
            <v>661.34</v>
          </cell>
          <cell r="F3030" t="str">
            <v>83121 Trunks, suitcases, vanity cases, executive cases, briefcases, school satchels etc., with outer surface of leather, or of composition or patent leather</v>
          </cell>
        </row>
        <row r="3031">
          <cell r="C3031" t="str">
            <v>658.46</v>
          </cell>
          <cell r="E3031" t="str">
            <v>661.35</v>
          </cell>
          <cell r="F3031" t="str">
            <v>83122 Trunks, suitcases, vanity cases, executive cases, briefcases, school satchels etc., with outer surface of plastics or of textile materials</v>
          </cell>
        </row>
        <row r="3032">
          <cell r="C3032" t="str">
            <v>658.47</v>
          </cell>
          <cell r="E3032" t="str">
            <v>661.35</v>
          </cell>
          <cell r="F3032" t="str">
            <v>83129 Trunks, suitcases, vanity cases, executive cases, briefcases, school satchels etc., with outer surface of materials, n.e.s.</v>
          </cell>
        </row>
        <row r="3033">
          <cell r="C3033" t="str">
            <v>658.47</v>
          </cell>
          <cell r="E3033" t="str">
            <v>661.36</v>
          </cell>
          <cell r="F3033" t="str">
            <v>83130 Travel sets for personal toilet, sewing or shoe or clothes cleaning</v>
          </cell>
        </row>
        <row r="3034">
          <cell r="C3034" t="str">
            <v>658.48</v>
          </cell>
          <cell r="E3034" t="str">
            <v>661.39</v>
          </cell>
          <cell r="F3034" t="str">
            <v>83191 Articles (wallets and other cases) of a kind normally carried in the pocket or handbag</v>
          </cell>
        </row>
        <row r="3035">
          <cell r="C3035" t="str">
            <v>658.48</v>
          </cell>
          <cell r="E3035" t="str">
            <v>661.39</v>
          </cell>
          <cell r="F3035" t="str">
            <v>83199 Binocular cases, camera cases, musical instrument cases, etc. of leather, plastic sheeting, textiles, etc., n.e.s.</v>
          </cell>
        </row>
        <row r="3036">
          <cell r="C3036" t="str">
            <v>658.48</v>
          </cell>
          <cell r="E3036" t="str">
            <v>661.39</v>
          </cell>
          <cell r="F3036" t="str">
            <v>84111 Overcoats, raincoats, carcoats, capes, and similar articles of woven wool or fine animal hair, men's or boys'</v>
          </cell>
        </row>
        <row r="3037">
          <cell r="C3037" t="str">
            <v>658.51</v>
          </cell>
          <cell r="E3037" t="str">
            <v>661.32</v>
          </cell>
          <cell r="F3037" t="str">
            <v>84112 Overcoats, raincoats, carcoats, capes, and similar articles of woven textile materials other than wool or fine animal hair, men's or boys'</v>
          </cell>
        </row>
        <row r="3038">
          <cell r="C3038" t="str">
            <v>658.51</v>
          </cell>
          <cell r="E3038" t="str">
            <v>663.11</v>
          </cell>
          <cell r="F3038" t="str">
            <v>84119 Anoraks (including ski-jackets), windbreakers and similar articles of woven textile materials, men's or boys'</v>
          </cell>
        </row>
        <row r="3039">
          <cell r="C3039" t="str">
            <v>658.51</v>
          </cell>
          <cell r="E3039" t="str">
            <v>663.12</v>
          </cell>
          <cell r="F3039" t="str">
            <v>84121 Suits of woven wool or fine animal hair, men's or boys'</v>
          </cell>
        </row>
        <row r="3040">
          <cell r="C3040" t="str">
            <v>658.51</v>
          </cell>
          <cell r="E3040" t="str">
            <v>663.12</v>
          </cell>
          <cell r="F3040" t="str">
            <v>84122 Suits of woven textile materials other than wool or fine animal hair, men's or boys'</v>
          </cell>
        </row>
        <row r="3041">
          <cell r="C3041" t="str">
            <v>658.51</v>
          </cell>
          <cell r="E3041" t="str">
            <v>663.12</v>
          </cell>
          <cell r="F3041" t="str">
            <v>84123 Ensembles of woven textile materials, men's or boys'</v>
          </cell>
        </row>
        <row r="3042">
          <cell r="C3042" t="str">
            <v>658.51</v>
          </cell>
          <cell r="E3042" t="str">
            <v>663.13</v>
          </cell>
          <cell r="F3042" t="str">
            <v>84130 Jackets (suit-type) and blazers of woven textile materials, men's or boys'</v>
          </cell>
        </row>
        <row r="3043">
          <cell r="C3043" t="str">
            <v>658.52</v>
          </cell>
          <cell r="E3043" t="str">
            <v>663.21</v>
          </cell>
          <cell r="F3043" t="str">
            <v>84140 Trousers, bib and brace overalls, breeches and shorts of woven textile materials, men's or boys'</v>
          </cell>
        </row>
        <row r="3044">
          <cell r="C3044" t="str">
            <v>658.52</v>
          </cell>
          <cell r="E3044" t="str">
            <v>663.22</v>
          </cell>
          <cell r="F3044" t="str">
            <v>84151 Shirts of woven cotton materials, men's or boys'</v>
          </cell>
        </row>
        <row r="3045">
          <cell r="C3045" t="str">
            <v>658.59</v>
          </cell>
          <cell r="E3045" t="str">
            <v>663.29</v>
          </cell>
          <cell r="F3045" t="str">
            <v>84159 Shirts of woven textile materials, other than cotton, men's or boys'</v>
          </cell>
        </row>
        <row r="3046">
          <cell r="C3046" t="str">
            <v>658.59</v>
          </cell>
          <cell r="E3046" t="str">
            <v>663.51</v>
          </cell>
          <cell r="F3046" t="str">
            <v>84161 Underpants and briefs of woven textile materials, men's or boys'</v>
          </cell>
        </row>
        <row r="3047">
          <cell r="C3047" t="str">
            <v>658.59</v>
          </cell>
          <cell r="E3047" t="str">
            <v>663.52</v>
          </cell>
          <cell r="F3047" t="str">
            <v>84162 Nightshirts and pajamas of woven textile materials, men's or boys'</v>
          </cell>
        </row>
        <row r="3048">
          <cell r="C3048" t="str">
            <v>658.59</v>
          </cell>
          <cell r="E3048" t="str">
            <v>663.53</v>
          </cell>
          <cell r="F3048" t="str">
            <v>84169 Singlets (undershirts), bathrobes, dressing gowns and similar articles, of woven textile fabrics, men's or boys'</v>
          </cell>
        </row>
        <row r="3049">
          <cell r="C3049" t="str">
            <v>658.11</v>
          </cell>
          <cell r="E3049" t="str">
            <v>661.81</v>
          </cell>
          <cell r="F3049" t="str">
            <v>81317 Nonelectrical lamps and lighting fittings</v>
          </cell>
        </row>
        <row r="3050">
          <cell r="C3050" t="str">
            <v>658.12</v>
          </cell>
          <cell r="E3050" t="str">
            <v>661.81</v>
          </cell>
          <cell r="F3050" t="str">
            <v>81320 Illuminated signs, illuminated nameplates and the like</v>
          </cell>
        </row>
        <row r="3051">
          <cell r="C3051" t="str">
            <v>658.13</v>
          </cell>
          <cell r="E3051" t="str">
            <v>661.82</v>
          </cell>
          <cell r="F3051" t="str">
            <v>81380 Parts of portable electric lamps designed to function on their own energy sources (batteries etc.), other than for motor vehicles, etc.</v>
          </cell>
        </row>
        <row r="3052">
          <cell r="C3052" t="str">
            <v>658.13</v>
          </cell>
          <cell r="E3052" t="str">
            <v>663.31</v>
          </cell>
          <cell r="F3052" t="str">
            <v>81391 Parts n.e.s., of lamps and lighting fittings, n.e.s., and parts of illuminated signs and nameplates, etc., of glass</v>
          </cell>
        </row>
        <row r="3053">
          <cell r="C3053" t="str">
            <v>658.13</v>
          </cell>
          <cell r="E3053" t="str">
            <v>663.31</v>
          </cell>
          <cell r="F3053" t="str">
            <v>81392 Parts n.e.s., of lamps and lighting fittings, n.e.s., and parts of illuminated signs and nameplates, etc., of plastics</v>
          </cell>
        </row>
        <row r="3054">
          <cell r="C3054" t="str">
            <v>658.19</v>
          </cell>
          <cell r="E3054" t="str">
            <v>663.31</v>
          </cell>
          <cell r="F3054" t="str">
            <v>81399 Parts n.e.s., of lamps and lighting fittings, n.e.s., and parts of illuminated signs and nameplates, etc., of materials other than glass or plastics</v>
          </cell>
        </row>
        <row r="3055">
          <cell r="C3055" t="str">
            <v>658.21</v>
          </cell>
          <cell r="E3055" t="str">
            <v>663.32</v>
          </cell>
          <cell r="F3055" t="str">
            <v>82111 Seats of a kind used for aircraft</v>
          </cell>
        </row>
        <row r="3056">
          <cell r="C3056" t="str">
            <v>658.21</v>
          </cell>
          <cell r="E3056" t="str">
            <v>663.32</v>
          </cell>
          <cell r="F3056" t="str">
            <v>82112 Seats of a kind used for motor vehicles</v>
          </cell>
        </row>
        <row r="3057">
          <cell r="C3057" t="str">
            <v>658.21</v>
          </cell>
          <cell r="E3057" t="str">
            <v>663.33</v>
          </cell>
          <cell r="F3057" t="str">
            <v>82113 Seats of cane, osier, bamboo or similar materials</v>
          </cell>
        </row>
        <row r="3058">
          <cell r="C3058" t="str">
            <v>658.22</v>
          </cell>
          <cell r="E3058" t="str">
            <v>663.34</v>
          </cell>
          <cell r="F3058" t="str">
            <v>82114 Swivel seats with variable height adjustment, n.e.s.</v>
          </cell>
        </row>
        <row r="3059">
          <cell r="C3059" t="str">
            <v>658.22</v>
          </cell>
          <cell r="E3059" t="str">
            <v>661.83</v>
          </cell>
          <cell r="F3059" t="str">
            <v>82115 Seats, other than garden seats or camping equipment, convertible into beds</v>
          </cell>
        </row>
        <row r="3060">
          <cell r="C3060" t="str">
            <v>658.22</v>
          </cell>
          <cell r="E3060" t="str">
            <v>661.83</v>
          </cell>
          <cell r="F3060" t="str">
            <v>82116 Seats, n.e.s., with wooden frames</v>
          </cell>
        </row>
        <row r="3061">
          <cell r="C3061" t="str">
            <v>658.23</v>
          </cell>
          <cell r="E3061" t="str">
            <v>661.83</v>
          </cell>
          <cell r="F3061" t="str">
            <v>82117 Seats, n.e.s., with metal frames</v>
          </cell>
        </row>
        <row r="3062">
          <cell r="C3062" t="str">
            <v>658.23</v>
          </cell>
          <cell r="E3062" t="str">
            <v>661.83</v>
          </cell>
          <cell r="F3062" t="str">
            <v>82118 Seats, n.e.s.</v>
          </cell>
        </row>
        <row r="3063">
          <cell r="C3063" t="str">
            <v>658.24</v>
          </cell>
          <cell r="E3063" t="str">
            <v>661.83</v>
          </cell>
          <cell r="F3063" t="str">
            <v>82119 Parts of seats, n.e.s.</v>
          </cell>
        </row>
        <row r="3064">
          <cell r="C3064" t="str">
            <v>658.24</v>
          </cell>
          <cell r="E3064" t="str">
            <v>663.81</v>
          </cell>
          <cell r="F3064" t="str">
            <v>82121 Mattress supports</v>
          </cell>
        </row>
        <row r="3065">
          <cell r="C3065" t="str">
            <v>658.29</v>
          </cell>
          <cell r="E3065" t="str">
            <v>663.81</v>
          </cell>
          <cell r="F3065" t="str">
            <v>82123 Mattresses of cellular rubber or plastics</v>
          </cell>
        </row>
        <row r="3066">
          <cell r="C3066" t="str">
            <v>658.29</v>
          </cell>
          <cell r="E3066" t="str">
            <v>663.81</v>
          </cell>
          <cell r="F3066" t="str">
            <v>82125 Mattresses of materials other than cellular rubber or plastics</v>
          </cell>
        </row>
        <row r="3067">
          <cell r="C3067" t="str">
            <v>658.92</v>
          </cell>
          <cell r="E3067" t="str">
            <v>663.81</v>
          </cell>
          <cell r="F3067" t="str">
            <v>84219 Anoraks (including ski-jackets), windbreakers and similar articles of woven textile materials, women's or girls'</v>
          </cell>
        </row>
        <row r="3068">
          <cell r="C3068" t="str">
            <v>658.93</v>
          </cell>
          <cell r="E3068" t="str">
            <v>663.81</v>
          </cell>
          <cell r="F3068" t="str">
            <v>84221 Suits of woven textile fabrics, women's or girls'</v>
          </cell>
        </row>
        <row r="3069">
          <cell r="C3069" t="str">
            <v>658.93</v>
          </cell>
          <cell r="E3069" t="str">
            <v>663.82</v>
          </cell>
          <cell r="F3069" t="str">
            <v>84222 Ensembles of woven textile fabrics, women's or girls'</v>
          </cell>
        </row>
        <row r="3070">
          <cell r="C3070" t="str">
            <v>658.99</v>
          </cell>
          <cell r="E3070" t="str">
            <v>663.82</v>
          </cell>
          <cell r="F3070" t="str">
            <v>84230 Jackets (suit-type), of woven textile fabrics, women's or girls'</v>
          </cell>
        </row>
        <row r="3071">
          <cell r="C3071" t="str">
            <v>269.01</v>
          </cell>
          <cell r="E3071" t="str">
            <v>663.82</v>
          </cell>
          <cell r="F3071" t="str">
            <v>51381 Maleic anhydride</v>
          </cell>
        </row>
        <row r="3072">
          <cell r="C3072" t="str">
            <v>269.02</v>
          </cell>
          <cell r="E3072" t="str">
            <v>663.35</v>
          </cell>
          <cell r="F3072" t="str">
            <v>51382 Phthalic anhydride</v>
          </cell>
        </row>
        <row r="3073">
          <cell r="C3073" t="str">
            <v>269.02</v>
          </cell>
          <cell r="E3073" t="str">
            <v>663.35</v>
          </cell>
          <cell r="F3073" t="str">
            <v>51383 Dioctyl orthophthalates</v>
          </cell>
        </row>
        <row r="3074">
          <cell r="C3074" t="str">
            <v>851.11</v>
          </cell>
          <cell r="E3074" t="str">
            <v>663.36</v>
          </cell>
        </row>
        <row r="3075">
          <cell r="C3075" t="str">
            <v>851.31</v>
          </cell>
          <cell r="E3075" t="str">
            <v>663.37</v>
          </cell>
        </row>
        <row r="3076">
          <cell r="C3076" t="str">
            <v>851.31</v>
          </cell>
          <cell r="E3076" t="str">
            <v>663.38</v>
          </cell>
        </row>
        <row r="3077">
          <cell r="C3077" t="str">
            <v>851.31</v>
          </cell>
          <cell r="E3077" t="str">
            <v>663.39</v>
          </cell>
        </row>
        <row r="3078">
          <cell r="C3078" t="str">
            <v>851.21</v>
          </cell>
          <cell r="E3078" t="str">
            <v>662.31</v>
          </cell>
        </row>
        <row r="3079">
          <cell r="C3079" t="str">
            <v>851.23</v>
          </cell>
          <cell r="E3079" t="str">
            <v>662.32</v>
          </cell>
        </row>
        <row r="3080">
          <cell r="C3080" t="str">
            <v>851.32</v>
          </cell>
          <cell r="E3080" t="str">
            <v>662.32</v>
          </cell>
        </row>
        <row r="3081">
          <cell r="C3081" t="str">
            <v>851.13</v>
          </cell>
          <cell r="E3081" t="str">
            <v>662.32</v>
          </cell>
        </row>
        <row r="3082">
          <cell r="C3082" t="str">
            <v>851.32</v>
          </cell>
          <cell r="E3082" t="str">
            <v>663.7</v>
          </cell>
        </row>
        <row r="3083">
          <cell r="C3083" t="str">
            <v>851.32</v>
          </cell>
          <cell r="E3083" t="str">
            <v>663.7</v>
          </cell>
        </row>
        <row r="3084">
          <cell r="C3084" t="str">
            <v>851.22</v>
          </cell>
          <cell r="E3084" t="str">
            <v>663.7</v>
          </cell>
        </row>
        <row r="3085">
          <cell r="C3085" t="str">
            <v>851.24</v>
          </cell>
          <cell r="E3085" t="str">
            <v>662.41</v>
          </cell>
        </row>
        <row r="3086">
          <cell r="C3086" t="str">
            <v>851.41</v>
          </cell>
          <cell r="E3086" t="str">
            <v>662.41</v>
          </cell>
        </row>
        <row r="3087">
          <cell r="C3087" t="str">
            <v>851.42</v>
          </cell>
          <cell r="E3087" t="str">
            <v>662.42</v>
          </cell>
        </row>
        <row r="3088">
          <cell r="C3088" t="str">
            <v>851.15</v>
          </cell>
          <cell r="E3088" t="str">
            <v>662.42</v>
          </cell>
        </row>
        <row r="3089">
          <cell r="C3089" t="str">
            <v>851.48</v>
          </cell>
          <cell r="E3089" t="str">
            <v>662.43</v>
          </cell>
        </row>
        <row r="3090">
          <cell r="C3090" t="str">
            <v>851.48</v>
          </cell>
          <cell r="E3090" t="str">
            <v>662.44</v>
          </cell>
        </row>
        <row r="3091">
          <cell r="C3091" t="str">
            <v>851.48</v>
          </cell>
          <cell r="E3091" t="str">
            <v>662.44</v>
          </cell>
        </row>
        <row r="3092">
          <cell r="C3092" t="str">
            <v>851.48</v>
          </cell>
          <cell r="E3092" t="str">
            <v>662.45</v>
          </cell>
        </row>
        <row r="3093">
          <cell r="C3093" t="str">
            <v>851.25</v>
          </cell>
          <cell r="E3093" t="str">
            <v>662.45</v>
          </cell>
        </row>
        <row r="3094">
          <cell r="C3094" t="str">
            <v>851.51</v>
          </cell>
          <cell r="E3094" t="str">
            <v>663.91</v>
          </cell>
        </row>
        <row r="3095">
          <cell r="C3095" t="str">
            <v>851.52</v>
          </cell>
          <cell r="E3095" t="str">
            <v>663.91</v>
          </cell>
        </row>
        <row r="3096">
          <cell r="C3096" t="str">
            <v>851.49</v>
          </cell>
          <cell r="E3096" t="str">
            <v>663.91</v>
          </cell>
        </row>
        <row r="3097">
          <cell r="C3097" t="str">
            <v>851.59</v>
          </cell>
          <cell r="E3097" t="str">
            <v>663.91</v>
          </cell>
        </row>
        <row r="3098">
          <cell r="C3098" t="str">
            <v>851.7</v>
          </cell>
          <cell r="E3098" t="str">
            <v>812.21</v>
          </cell>
        </row>
        <row r="3099">
          <cell r="C3099" t="str">
            <v>851.9</v>
          </cell>
          <cell r="E3099" t="str">
            <v>812.29</v>
          </cell>
        </row>
        <row r="3100">
          <cell r="C3100" t="str">
            <v>851.9</v>
          </cell>
          <cell r="E3100" t="str">
            <v>666.11</v>
          </cell>
        </row>
        <row r="3101">
          <cell r="C3101" t="str">
            <v>851.9</v>
          </cell>
          <cell r="E3101" t="str">
            <v>666.12</v>
          </cell>
        </row>
        <row r="3102">
          <cell r="C3102" t="str">
            <v>851.9</v>
          </cell>
          <cell r="E3102" t="str">
            <v>666.13</v>
          </cell>
        </row>
        <row r="3103">
          <cell r="C3103" t="str">
            <v>657.61</v>
          </cell>
          <cell r="E3103" t="str">
            <v>666.21</v>
          </cell>
          <cell r="F3103" t="str">
            <v>79326 Refrigerated vessels (other than tankers)</v>
          </cell>
        </row>
        <row r="3104">
          <cell r="C3104" t="str">
            <v>657.62</v>
          </cell>
          <cell r="E3104" t="str">
            <v>666.29</v>
          </cell>
          <cell r="F3104" t="str">
            <v>79327 Vessels for the transport of goods (including vessels for the transport of both passengers and goods), n.e.s.</v>
          </cell>
        </row>
        <row r="3105">
          <cell r="C3105" t="str">
            <v>848.41</v>
          </cell>
          <cell r="E3105" t="str">
            <v>663.99</v>
          </cell>
        </row>
        <row r="3106">
          <cell r="C3106" t="str">
            <v>848.42</v>
          </cell>
          <cell r="E3106" t="str">
            <v>663.99</v>
          </cell>
        </row>
        <row r="3107">
          <cell r="C3107" t="str">
            <v>848.43</v>
          </cell>
          <cell r="E3107" t="str">
            <v>664.11</v>
          </cell>
        </row>
        <row r="3108">
          <cell r="C3108" t="str">
            <v>848.43</v>
          </cell>
          <cell r="E3108" t="str">
            <v>664.12</v>
          </cell>
        </row>
        <row r="3109">
          <cell r="C3109" t="str">
            <v>848.44</v>
          </cell>
          <cell r="E3109" t="str">
            <v>664.12</v>
          </cell>
        </row>
        <row r="3110">
          <cell r="C3110" t="str">
            <v>848.45</v>
          </cell>
          <cell r="E3110" t="str">
            <v>664.12</v>
          </cell>
        </row>
        <row r="3111">
          <cell r="C3111" t="str">
            <v>848.49</v>
          </cell>
          <cell r="E3111" t="str">
            <v>664.12</v>
          </cell>
        </row>
        <row r="3112">
          <cell r="C3112" t="str">
            <v>848.49</v>
          </cell>
          <cell r="E3112" t="str">
            <v>664.12</v>
          </cell>
        </row>
        <row r="3113">
          <cell r="C3113" t="str">
            <v>848.48</v>
          </cell>
          <cell r="E3113" t="str">
            <v>664.51</v>
          </cell>
        </row>
        <row r="3114">
          <cell r="C3114" t="str">
            <v>899.41</v>
          </cell>
          <cell r="E3114" t="str">
            <v>664.51</v>
          </cell>
        </row>
        <row r="3115">
          <cell r="C3115" t="str">
            <v>899.41</v>
          </cell>
          <cell r="E3115" t="str">
            <v>664.52</v>
          </cell>
        </row>
        <row r="3116">
          <cell r="C3116" t="str">
            <v>899.41</v>
          </cell>
          <cell r="E3116" t="str">
            <v>664.53</v>
          </cell>
        </row>
        <row r="3117">
          <cell r="C3117" t="str">
            <v>899.42</v>
          </cell>
          <cell r="E3117" t="str">
            <v>664.31</v>
          </cell>
        </row>
        <row r="3118">
          <cell r="C3118" t="str">
            <v>899.49</v>
          </cell>
          <cell r="E3118" t="str">
            <v>664.39</v>
          </cell>
        </row>
        <row r="3119">
          <cell r="C3119" t="str">
            <v>899.49</v>
          </cell>
          <cell r="E3119" t="str">
            <v>664.41</v>
          </cell>
        </row>
        <row r="3120">
          <cell r="C3120" t="str">
            <v>899.49</v>
          </cell>
          <cell r="E3120" t="str">
            <v>664.41</v>
          </cell>
        </row>
        <row r="3121">
          <cell r="C3121" t="str">
            <v>899.92</v>
          </cell>
          <cell r="E3121" t="str">
            <v>664.41</v>
          </cell>
        </row>
        <row r="3122">
          <cell r="C3122" t="str">
            <v>899.21</v>
          </cell>
          <cell r="E3122" t="str">
            <v>664.42</v>
          </cell>
        </row>
        <row r="3123">
          <cell r="C3123" t="str">
            <v>899.29</v>
          </cell>
          <cell r="E3123" t="str">
            <v>664.91</v>
          </cell>
        </row>
        <row r="3124">
          <cell r="C3124" t="str">
            <v>899.94</v>
          </cell>
          <cell r="E3124" t="str">
            <v>664.71</v>
          </cell>
        </row>
        <row r="3125">
          <cell r="C3125" t="str">
            <v>899.95</v>
          </cell>
          <cell r="E3125" t="str">
            <v>664.71</v>
          </cell>
        </row>
        <row r="3126">
          <cell r="C3126" t="str">
            <v>899.95</v>
          </cell>
          <cell r="E3126" t="str">
            <v>664.72</v>
          </cell>
        </row>
        <row r="3127">
          <cell r="C3127" t="str">
            <v>899.95</v>
          </cell>
          <cell r="E3127" t="str">
            <v>664.72</v>
          </cell>
        </row>
        <row r="3128">
          <cell r="C3128" t="str">
            <v>899.95</v>
          </cell>
          <cell r="E3128" t="str">
            <v>664.92</v>
          </cell>
        </row>
        <row r="3129">
          <cell r="C3129" t="str">
            <v>661.31</v>
          </cell>
          <cell r="E3129" t="str">
            <v>664.81</v>
          </cell>
          <cell r="F3129" t="str">
            <v>84524 Garments made up of knitted or crocheted fabrics, coated, impregnated, covered or laminated with plastics, rubber or other materials</v>
          </cell>
        </row>
        <row r="3130">
          <cell r="C3130" t="str">
            <v>661.33</v>
          </cell>
          <cell r="E3130" t="str">
            <v>664.89</v>
          </cell>
          <cell r="F3130" t="str">
            <v>84540 T-shirts, singlets (undershirts), tank tops and similar garments, of knitted or crocheted textile fabrics</v>
          </cell>
        </row>
        <row r="3131">
          <cell r="C3131" t="str">
            <v>661.34</v>
          </cell>
          <cell r="E3131" t="str">
            <v>664.89</v>
          </cell>
          <cell r="F3131" t="str">
            <v>84551 Brassieres, whether or not knitted or crocheted</v>
          </cell>
        </row>
        <row r="3132">
          <cell r="C3132" t="str">
            <v>661.35</v>
          </cell>
          <cell r="E3132" t="str">
            <v>665.92</v>
          </cell>
          <cell r="F3132" t="str">
            <v>84552 Girdles, corsets, braces, suspenders, garters and similar articles, whether or not knitted or crocheted</v>
          </cell>
        </row>
        <row r="3133">
          <cell r="C3133" t="str">
            <v>661.35</v>
          </cell>
          <cell r="E3133" t="str">
            <v>665.1</v>
          </cell>
          <cell r="F3133" t="str">
            <v>84561 Swimwear, not knitted or crocheted, men's and boys'</v>
          </cell>
        </row>
        <row r="3134">
          <cell r="C3134" t="str">
            <v>661.35</v>
          </cell>
          <cell r="E3134" t="str">
            <v>665.1</v>
          </cell>
          <cell r="F3134" t="str">
            <v>84562 Swimwear, knitted or crocheted, men's and boys'</v>
          </cell>
        </row>
        <row r="3135">
          <cell r="C3135" t="str">
            <v>661.36</v>
          </cell>
          <cell r="E3135" t="str">
            <v>664.93</v>
          </cell>
          <cell r="F3135" t="str">
            <v>84563 Swimwear, not knitted or crocheted, women's and girls'</v>
          </cell>
        </row>
        <row r="3136">
          <cell r="C3136" t="str">
            <v>661.39</v>
          </cell>
          <cell r="E3136" t="str">
            <v>664.93</v>
          </cell>
          <cell r="F3136" t="str">
            <v>84564 Swimwear, knitted or crocheted, women's and girls'</v>
          </cell>
        </row>
        <row r="3137">
          <cell r="C3137" t="str">
            <v>661.39</v>
          </cell>
          <cell r="E3137" t="str">
            <v>664.93</v>
          </cell>
          <cell r="F3137" t="str">
            <v>84581 Ski suits, not knitted or crocheted</v>
          </cell>
        </row>
        <row r="3138">
          <cell r="C3138" t="str">
            <v>661.39</v>
          </cell>
          <cell r="E3138" t="str">
            <v>665.21</v>
          </cell>
          <cell r="F3138" t="str">
            <v>84587 Articles of apparel, not knitted or crocheted, n.e.s., men's and boys'</v>
          </cell>
        </row>
        <row r="3139">
          <cell r="C3139" t="str">
            <v>661.32</v>
          </cell>
          <cell r="E3139" t="str">
            <v>665.22</v>
          </cell>
          <cell r="F3139" t="str">
            <v>84530 Jerseys, pullovers, cardigans, waistcoats and similar articles, knitted or crocheted</v>
          </cell>
        </row>
        <row r="3140">
          <cell r="C3140" t="str">
            <v>663.11</v>
          </cell>
          <cell r="E3140" t="str">
            <v>665.22</v>
          </cell>
          <cell r="F3140" t="str">
            <v>84821 Articles of apparel and clothing accessories, of plastics</v>
          </cell>
        </row>
        <row r="3141">
          <cell r="C3141" t="str">
            <v>663.12</v>
          </cell>
          <cell r="E3141" t="str">
            <v>665.22</v>
          </cell>
          <cell r="F3141" t="str">
            <v>84822 Rubber gloves</v>
          </cell>
        </row>
        <row r="3142">
          <cell r="C3142" t="str">
            <v>663.12</v>
          </cell>
          <cell r="E3142" t="str">
            <v>665.22</v>
          </cell>
          <cell r="F3142" t="str">
            <v>84829 Articles of apparel and clothing accessories for all purposes, of vulcanized rubber (other than hard rubber), n.e.s.</v>
          </cell>
        </row>
        <row r="3143">
          <cell r="C3143" t="str">
            <v>663.12</v>
          </cell>
          <cell r="E3143" t="str">
            <v>665.23</v>
          </cell>
          <cell r="F3143" t="str">
            <v>84831 Furskin articles of apparel, clothing accessories and other articles of furskins, except headgear</v>
          </cell>
        </row>
        <row r="3144">
          <cell r="C3144" t="str">
            <v>663.13</v>
          </cell>
          <cell r="E3144" t="str">
            <v>665.23</v>
          </cell>
          <cell r="F3144" t="str">
            <v>84832 Artificial fur and articles thereof</v>
          </cell>
        </row>
        <row r="3145">
          <cell r="C3145" t="str">
            <v>663.21</v>
          </cell>
          <cell r="E3145" t="str">
            <v>665.23</v>
          </cell>
          <cell r="F3145" t="str">
            <v>84841 Felt hats and other felt headgear, made from hat bodies, hoods or plateaux (of heading 657.61), whether or not lined or trimmed</v>
          </cell>
        </row>
        <row r="3146">
          <cell r="C3146" t="str">
            <v>663.22</v>
          </cell>
          <cell r="E3146" t="str">
            <v>665.29</v>
          </cell>
          <cell r="F3146" t="str">
            <v>84842 Hats and other headgear, plaited or of strips of any material, whether or not lined or trimmed</v>
          </cell>
        </row>
        <row r="3147">
          <cell r="C3147" t="str">
            <v>663.29</v>
          </cell>
          <cell r="E3147" t="str">
            <v>665.29</v>
          </cell>
          <cell r="F3147" t="str">
            <v>84843 Hats and other headgear, knitted or crocheted, or made of lace, felt or other textile fabric in the piece (not in strips); hair nets of any material</v>
          </cell>
        </row>
        <row r="3148">
          <cell r="C3148" t="str">
            <v>663.51</v>
          </cell>
          <cell r="E3148" t="str">
            <v>665.95</v>
          </cell>
          <cell r="F3148" t="str">
            <v>85132 Footwear, n.e.s., with outer soles and uppers of rubber or plastics, n.e.s. (assembled by stitching, screwing, etc.)</v>
          </cell>
        </row>
        <row r="3149">
          <cell r="C3149" t="str">
            <v>663.52</v>
          </cell>
          <cell r="E3149" t="str">
            <v>664.94</v>
          </cell>
          <cell r="F3149" t="str">
            <v>85141 Footwear with outer soles of leather, and uppers which consist of leather straps across the instep and around the big toe</v>
          </cell>
        </row>
        <row r="3150">
          <cell r="C3150" t="str">
            <v>663.53</v>
          </cell>
          <cell r="E3150" t="str">
            <v>664.94</v>
          </cell>
          <cell r="F3150" t="str">
            <v>85142 Footwear made on a base or platform of wood, not having an inner sole or a protective metal toe-cap, with uppers of leather or composition leather</v>
          </cell>
        </row>
        <row r="3151">
          <cell r="C3151" t="str">
            <v>661.81</v>
          </cell>
          <cell r="E3151" t="str">
            <v>665.94</v>
          </cell>
          <cell r="F3151" t="str">
            <v>84589 Articles of apparel, not knitted or crocheted, n.e.s., women's and girls'</v>
          </cell>
        </row>
        <row r="3152">
          <cell r="C3152" t="str">
            <v>661.81</v>
          </cell>
          <cell r="E3152" t="str">
            <v>664.96</v>
          </cell>
          <cell r="F3152" t="str">
            <v>84591 Track suits, knitted or crocheted</v>
          </cell>
        </row>
        <row r="3153">
          <cell r="C3153" t="str">
            <v>661.82</v>
          </cell>
          <cell r="E3153" t="str">
            <v>665.91</v>
          </cell>
          <cell r="F3153" t="str">
            <v>84592 Ski suits, knitted or crocheted</v>
          </cell>
        </row>
        <row r="3154">
          <cell r="C3154" t="str">
            <v>663.31</v>
          </cell>
          <cell r="E3154" t="str">
            <v>665.91</v>
          </cell>
          <cell r="F3154" t="str">
            <v>84844 Safety headgear, whether or not lined or trimmed</v>
          </cell>
        </row>
        <row r="3155">
          <cell r="C3155" t="str">
            <v>663.31</v>
          </cell>
          <cell r="E3155" t="str">
            <v>665.91</v>
          </cell>
          <cell r="F3155" t="str">
            <v>84845 Headgear, n.e.s., of rubber or plastics, whether or not lined or trimmed</v>
          </cell>
        </row>
        <row r="3156">
          <cell r="C3156" t="str">
            <v>663.31</v>
          </cell>
          <cell r="E3156" t="str">
            <v>665.93</v>
          </cell>
          <cell r="F3156" t="str">
            <v>84848 Headbands, linings, covers, hat foundations, hat frames, peaks (visors) and chinstraps, for headgear</v>
          </cell>
        </row>
        <row r="3157">
          <cell r="C3157" t="str">
            <v>663.32</v>
          </cell>
          <cell r="E3157" t="str">
            <v>665.93</v>
          </cell>
          <cell r="F3157" t="str">
            <v>84849 Headgear, n.e.s., of materials other than rubber or plastics</v>
          </cell>
        </row>
        <row r="3158">
          <cell r="C3158" t="str">
            <v>663.32</v>
          </cell>
          <cell r="E3158" t="str">
            <v>665.93</v>
          </cell>
          <cell r="F3158" t="str">
            <v>85111 Waterproof footwear incorporating a metal toe-cap, with outer soles and uppers of rubber or plastics assembled by other than stitching, riveting, etc.</v>
          </cell>
        </row>
        <row r="3159">
          <cell r="C3159" t="str">
            <v>663.33</v>
          </cell>
          <cell r="E3159" t="str">
            <v>651.95</v>
          </cell>
          <cell r="F3159" t="str">
            <v>85113 Footwear with a protective metal toe-cap and outer soles and uppers of rubber or plastics, n.e.s.</v>
          </cell>
        </row>
        <row r="3160">
          <cell r="C3160" t="str">
            <v>663.34</v>
          </cell>
          <cell r="E3160" t="str">
            <v>651.95</v>
          </cell>
          <cell r="F3160" t="str">
            <v>85115 Footwear incorporating a protective metal toe-cap, with outer soles of rubber, plastics, leather or composition leather and uppers of leather, n.e.s.</v>
          </cell>
        </row>
        <row r="3161">
          <cell r="C3161" t="str">
            <v>661.83</v>
          </cell>
          <cell r="E3161" t="str">
            <v>651.95</v>
          </cell>
          <cell r="F3161" t="str">
            <v>84599 Garments, knitted or crocheted, n.e.s.</v>
          </cell>
        </row>
        <row r="3162">
          <cell r="C3162" t="str">
            <v>661.83</v>
          </cell>
          <cell r="E3162" t="str">
            <v>664.95</v>
          </cell>
          <cell r="F3162" t="str">
            <v>84611 Handkerchiefs, not knitted or crocheted</v>
          </cell>
        </row>
        <row r="3163">
          <cell r="C3163" t="str">
            <v>661.83</v>
          </cell>
          <cell r="E3163" t="str">
            <v>664.95</v>
          </cell>
          <cell r="F3163" t="str">
            <v>84612 Shawls, scarves, mufflers, mantillas, veils and the like, not knitted or crocheted</v>
          </cell>
        </row>
        <row r="3164">
          <cell r="C3164" t="str">
            <v>661.83</v>
          </cell>
          <cell r="E3164" t="str">
            <v>664.95</v>
          </cell>
          <cell r="F3164" t="str">
            <v>84613 Ties, bow ties and cravats, not knitted or crocheted</v>
          </cell>
        </row>
        <row r="3165">
          <cell r="C3165" t="str">
            <v>663.81</v>
          </cell>
          <cell r="E3165" t="str">
            <v>654.6</v>
          </cell>
          <cell r="F3165" t="str">
            <v>85152 Footwear, n.e.s., with outer soles of leather or composition leather and uppers of textile materials</v>
          </cell>
        </row>
        <row r="3166">
          <cell r="C3166" t="str">
            <v>663.81</v>
          </cell>
          <cell r="E3166" t="str">
            <v>654.6</v>
          </cell>
          <cell r="F3166" t="str">
            <v>85159 Footwear with uppers of textile materials, n.e.s.</v>
          </cell>
        </row>
        <row r="3167">
          <cell r="C3167" t="str">
            <v>663.81</v>
          </cell>
          <cell r="E3167" t="str">
            <v>654.6</v>
          </cell>
          <cell r="F3167" t="str">
            <v>85170 Footwear, n.e.s.</v>
          </cell>
        </row>
        <row r="3168">
          <cell r="C3168" t="str">
            <v>663.81</v>
          </cell>
          <cell r="E3168" t="str">
            <v>654.6</v>
          </cell>
          <cell r="F3168" t="str">
            <v>85190 Parts of footwear; removable in-soles, heel cushions and similar articles; gaiters, leggings and similar articles, and parts thereof</v>
          </cell>
        </row>
        <row r="3169">
          <cell r="C3169" t="str">
            <v>663.82</v>
          </cell>
          <cell r="E3169" t="str">
            <v>664.95</v>
          </cell>
          <cell r="F3169" t="str">
            <v>87111 Binoculars</v>
          </cell>
        </row>
        <row r="3170">
          <cell r="C3170" t="str">
            <v>663.82</v>
          </cell>
          <cell r="E3170" t="str">
            <v>665.99</v>
          </cell>
          <cell r="F3170" t="str">
            <v>87115 Monoculars, other optical telescopes; astronomical instruments, n.e.s.</v>
          </cell>
        </row>
        <row r="3171">
          <cell r="C3171" t="str">
            <v>663.35</v>
          </cell>
          <cell r="E3171" t="str">
            <v>667.11</v>
          </cell>
          <cell r="F3171" t="str">
            <v>85121 Ski-boots and cross-country ski footwear with outer soles and uppers of rubber or plastics</v>
          </cell>
        </row>
        <row r="3172">
          <cell r="C3172" t="str">
            <v>663.35</v>
          </cell>
          <cell r="E3172" t="str">
            <v>667.12</v>
          </cell>
          <cell r="F3172" t="str">
            <v>85122 Ski-boots and cross-country ski footwear with outer soles of rubber, plastics, leather or composition leather and uppers of leather</v>
          </cell>
        </row>
        <row r="3173">
          <cell r="C3173" t="str">
            <v>663.36</v>
          </cell>
          <cell r="E3173" t="str">
            <v>667.13</v>
          </cell>
          <cell r="F3173" t="str">
            <v>85123 Sports footwear with outer soles and uppers of rubber or plastics, n.e.s.</v>
          </cell>
        </row>
        <row r="3174">
          <cell r="C3174" t="str">
            <v>663.37</v>
          </cell>
          <cell r="E3174" t="str">
            <v>667.21</v>
          </cell>
          <cell r="F3174" t="str">
            <v>85124 Sports footwear with outer soles of rubber, plastics, leather or composition leather and uppers of leather, n.e.s.</v>
          </cell>
        </row>
        <row r="3175">
          <cell r="C3175" t="str">
            <v>663.38</v>
          </cell>
          <cell r="E3175" t="str">
            <v>277.11</v>
          </cell>
          <cell r="F3175" t="str">
            <v>85125 Tennis shoes, basketball shoes, gym shoes, training shoes and the like and other sports footwear with outer soles of rubber or plastics, n.e.s.</v>
          </cell>
        </row>
        <row r="3176">
          <cell r="C3176" t="str">
            <v>663.39</v>
          </cell>
          <cell r="E3176" t="str">
            <v>277.19</v>
          </cell>
          <cell r="F3176" t="str">
            <v>85131 Footwear, n.e.s., with outer soles and uppers of rubber or plastics assembled by other than stitching, screwing, riveting or similar processes</v>
          </cell>
        </row>
        <row r="3177">
          <cell r="C3177" t="str">
            <v>662.31</v>
          </cell>
          <cell r="E3177" t="str">
            <v>667.22</v>
          </cell>
          <cell r="F3177" t="str">
            <v>84614 Gloves, mittens and mitts, not knitted or crocheted</v>
          </cell>
        </row>
        <row r="3178">
          <cell r="C3178" t="str">
            <v>662.32</v>
          </cell>
          <cell r="E3178" t="str">
            <v>667.29</v>
          </cell>
          <cell r="F3178" t="str">
            <v>84619 Clothing accessories n.e.s., parts of garments or clothing (other than brassieres, girdles, corsets, suspenders etc.), not knitted or crocheted</v>
          </cell>
        </row>
        <row r="3179">
          <cell r="C3179" t="str">
            <v>662.32</v>
          </cell>
          <cell r="E3179" t="str">
            <v>667.31</v>
          </cell>
          <cell r="F3179" t="str">
            <v>84621 Panty hose and tights</v>
          </cell>
        </row>
        <row r="3180">
          <cell r="C3180" t="str">
            <v>662.32</v>
          </cell>
          <cell r="E3180" t="str">
            <v>667.39</v>
          </cell>
          <cell r="F3180" t="str">
            <v>84622 Women's full-length or knee-length hosiery, measuring per single yarn less than 67 decitex</v>
          </cell>
        </row>
        <row r="3181">
          <cell r="C3181" t="str">
            <v>663.7</v>
          </cell>
          <cell r="E3181" t="str">
            <v>667.39</v>
          </cell>
          <cell r="F3181" t="str">
            <v>85148 Footwear, n.e.s., with outer soles of leather and uppers of leather or composition leather</v>
          </cell>
        </row>
        <row r="3182">
          <cell r="C3182" t="str">
            <v>663.7</v>
          </cell>
          <cell r="E3182" t="str">
            <v>667.41</v>
          </cell>
          <cell r="F3182" t="str">
            <v>85149 Footwear with uppers of leather or composition leather, n.e.s.</v>
          </cell>
        </row>
        <row r="3183">
          <cell r="C3183" t="str">
            <v>663.7</v>
          </cell>
          <cell r="E3183" t="str">
            <v>667.42</v>
          </cell>
          <cell r="F3183" t="str">
            <v>85151 Footwear, n.e.s., with outer soles of rubber or plastics and uppers of tex tile materials</v>
          </cell>
        </row>
        <row r="3184">
          <cell r="C3184" t="str">
            <v>662.41</v>
          </cell>
          <cell r="E3184" t="str">
            <v>667.49</v>
          </cell>
          <cell r="F3184" t="str">
            <v>84691 Gloves, knitted or crocheted, impregnated, coated, or covered with plastics or rubber</v>
          </cell>
        </row>
        <row r="3185">
          <cell r="C3185" t="str">
            <v>662.41</v>
          </cell>
          <cell r="E3185" t="str">
            <v>277.21</v>
          </cell>
          <cell r="F3185" t="str">
            <v>84692 Gloves, n.e.s., mittens and mitts, knitted or crocheted</v>
          </cell>
        </row>
        <row r="3186">
          <cell r="C3186" t="str">
            <v>662.42</v>
          </cell>
          <cell r="E3186" t="str">
            <v>277.21</v>
          </cell>
          <cell r="F3186" t="str">
            <v>84693 Shawls, scarves, mufflers, mantillas, veils and the like, knitted or crocheted</v>
          </cell>
        </row>
        <row r="3187">
          <cell r="C3187" t="str">
            <v>662.42</v>
          </cell>
          <cell r="E3187" t="str">
            <v>681.14</v>
          </cell>
          <cell r="F3187" t="str">
            <v>84694 Ties, bow ties and cravats, knitted or crocheted</v>
          </cell>
        </row>
        <row r="3188">
          <cell r="C3188" t="str">
            <v>662.43</v>
          </cell>
          <cell r="E3188" t="str">
            <v>681.13</v>
          </cell>
          <cell r="F3188" t="str">
            <v>84699 Clothing accessories, n.e.s., knitted or crocheted; parts of garments or of clothing accessories, knitted or crocheted</v>
          </cell>
        </row>
        <row r="3189">
          <cell r="C3189" t="str">
            <v>662.44</v>
          </cell>
          <cell r="E3189" t="str">
            <v>681.14</v>
          </cell>
          <cell r="F3189" t="str">
            <v>84811 Articles of apparel of leather or composition leather</v>
          </cell>
        </row>
        <row r="3190">
          <cell r="C3190" t="str">
            <v>662.44</v>
          </cell>
          <cell r="E3190" t="str">
            <v>681.12</v>
          </cell>
          <cell r="F3190" t="str">
            <v>84812 Gloves, mittens, and mitts, of leather or composition leather, not designed for use in sports</v>
          </cell>
        </row>
        <row r="3191">
          <cell r="C3191" t="str">
            <v>662.45</v>
          </cell>
          <cell r="E3191" t="str">
            <v>971.01</v>
          </cell>
          <cell r="F3191" t="str">
            <v>84813 Belts and bandoliers of leather or composition leather</v>
          </cell>
        </row>
        <row r="3192">
          <cell r="C3192" t="str">
            <v>662.45</v>
          </cell>
          <cell r="E3192" t="str">
            <v>971.01</v>
          </cell>
          <cell r="F3192" t="str">
            <v>84819 Clothing accessories of leather or of composition leather, n.e.s.</v>
          </cell>
        </row>
        <row r="3193">
          <cell r="C3193" t="str">
            <v>663.91</v>
          </cell>
          <cell r="E3193" t="str">
            <v>971.01</v>
          </cell>
          <cell r="F3193" t="str">
            <v>87119 Parts and accessories (including mountings) of binoculars, monoculars, other optical telescopes, and astronomical instruments, n.e.s.</v>
          </cell>
        </row>
        <row r="3194">
          <cell r="C3194" t="str">
            <v>663.91</v>
          </cell>
          <cell r="E3194" t="str">
            <v>I</v>
          </cell>
          <cell r="F3194" t="str">
            <v>87131 Microscopes (other than optical microscopes) and diffraction apparatus</v>
          </cell>
        </row>
        <row r="3195">
          <cell r="C3195" t="str">
            <v>663.91</v>
          </cell>
          <cell r="E3195" t="str">
            <v>971.02</v>
          </cell>
          <cell r="F3195" t="str">
            <v>87139 Parts and accessories for microscopes (except optical) and diffraction apparatus</v>
          </cell>
        </row>
        <row r="3196">
          <cell r="C3196" t="str">
            <v>663.91</v>
          </cell>
          <cell r="E3196" t="str">
            <v>681.23</v>
          </cell>
          <cell r="F3196" t="str">
            <v>87141 Stereoscopic microscopes</v>
          </cell>
        </row>
        <row r="3197">
          <cell r="C3197" t="str">
            <v>812.21</v>
          </cell>
          <cell r="E3197" t="str">
            <v>681.25</v>
          </cell>
        </row>
        <row r="3198">
          <cell r="C3198" t="str">
            <v>812.29</v>
          </cell>
          <cell r="E3198" t="str">
            <v>681.24</v>
          </cell>
        </row>
        <row r="3199">
          <cell r="C3199" t="str">
            <v>666.11</v>
          </cell>
          <cell r="E3199" t="str">
            <v>681.25</v>
          </cell>
          <cell r="F3199" t="str">
            <v>87479 Parts and accessories for instruments and apparatus (except meters) measuring etc. electrical quanities and devices measuring etc. ionized radiations</v>
          </cell>
        </row>
        <row r="3200">
          <cell r="C3200" t="str">
            <v>666.12</v>
          </cell>
          <cell r="E3200" t="str">
            <v>681.24</v>
          </cell>
          <cell r="F3200" t="str">
            <v>87490 Parts and accessories for machines, appliances, instruments and apparatus, n.e.s., measuring, checking, analysing or controlling, n.e.s.</v>
          </cell>
        </row>
        <row r="3201">
          <cell r="C3201" t="str">
            <v>666.13</v>
          </cell>
          <cell r="E3201" t="str">
            <v>681.25</v>
          </cell>
          <cell r="F3201" t="str">
            <v>88111 Photographic (other than cinematographic) cameras</v>
          </cell>
        </row>
        <row r="3202">
          <cell r="C3202" t="str">
            <v>666.21</v>
          </cell>
          <cell r="E3202" t="str">
            <v>681.24</v>
          </cell>
          <cell r="F3202" t="str">
            <v>88112 Flashbulbs, flashcubes and the like</v>
          </cell>
        </row>
        <row r="3203">
          <cell r="C3203" t="str">
            <v>666.29</v>
          </cell>
          <cell r="E3203" t="str">
            <v>681.25</v>
          </cell>
          <cell r="F3203" t="str">
            <v>88113 Photographic flashlight apparatus (except discharge lamps of heading 778.2)</v>
          </cell>
        </row>
        <row r="3204">
          <cell r="C3204" t="str">
            <v>663.99</v>
          </cell>
          <cell r="E3204" t="str">
            <v>681.22</v>
          </cell>
          <cell r="F3204" t="str">
            <v>87143 Microscopes for photomicrography, cinephotomicrography or microprojection, n.e.s.</v>
          </cell>
        </row>
        <row r="3205">
          <cell r="C3205" t="str">
            <v>663.99</v>
          </cell>
          <cell r="E3205" t="str">
            <v>971.03</v>
          </cell>
          <cell r="F3205" t="str">
            <v>87145 Microscopes, n.e.s.</v>
          </cell>
        </row>
        <row r="3206">
          <cell r="C3206" t="str">
            <v>664.11</v>
          </cell>
          <cell r="E3206" t="str">
            <v>971.03</v>
          </cell>
          <cell r="F3206" t="str">
            <v>87149 Parts and accessories of compound optical microscopes</v>
          </cell>
        </row>
        <row r="3207">
          <cell r="C3207" t="str">
            <v>664.12</v>
          </cell>
          <cell r="E3207" t="str">
            <v>289.21</v>
          </cell>
          <cell r="F3207" t="str">
            <v>87191 Telescopic sights for fitting to arms; periscopes; telescopes designed as parts of electrical, optical, photographic, television or sound appliances</v>
          </cell>
        </row>
        <row r="3208">
          <cell r="C3208" t="str">
            <v>664.12</v>
          </cell>
          <cell r="E3208" t="str">
            <v>289.29</v>
          </cell>
          <cell r="F3208" t="str">
            <v>87192 Lasers (other than laser diodes)</v>
          </cell>
        </row>
        <row r="3209">
          <cell r="C3209" t="str">
            <v>664.12</v>
          </cell>
          <cell r="E3209" t="str">
            <v>897.31</v>
          </cell>
          <cell r="F3209" t="str">
            <v>87193 Liquid crystal devices, n.e.s. and optical appliances and instruments, n.e.s.</v>
          </cell>
        </row>
        <row r="3210">
          <cell r="C3210" t="str">
            <v>664.12</v>
          </cell>
          <cell r="E3210" t="str">
            <v>897.31</v>
          </cell>
          <cell r="F3210" t="str">
            <v>87199 Parts and accessories of liquid crystal devices, n.e.s., lasers (other than laser diodes), and other optical appliances and instruments, n.e.s.</v>
          </cell>
        </row>
        <row r="3211">
          <cell r="C3211" t="str">
            <v>664.12</v>
          </cell>
          <cell r="E3211" t="str">
            <v>897.31</v>
          </cell>
          <cell r="F3211" t="str">
            <v>87211 Dental drill engines, whether or not combined on a single base with other dental equipment</v>
          </cell>
        </row>
        <row r="3212">
          <cell r="C3212" t="str">
            <v>664.51</v>
          </cell>
          <cell r="E3212" t="str">
            <v>897.32</v>
          </cell>
          <cell r="F3212" t="str">
            <v>87235 Breathing appliances and gas masks, n.e.s. (excluding protective masks having neither mechanical parts nor replacement filters)</v>
          </cell>
        </row>
        <row r="3213">
          <cell r="C3213" t="str">
            <v>664.51</v>
          </cell>
          <cell r="E3213" t="str">
            <v>897.32</v>
          </cell>
          <cell r="F3213" t="str">
            <v>87240 Medical, dental, surgical or veterinary furniture (operating and examining tables, mechanical hospital beds and dentists or similar chairs) and parts</v>
          </cell>
        </row>
        <row r="3214">
          <cell r="C3214" t="str">
            <v>664.52</v>
          </cell>
          <cell r="E3214" t="str">
            <v>897.32</v>
          </cell>
          <cell r="F3214" t="str">
            <v>87311 Gas meters</v>
          </cell>
        </row>
        <row r="3215">
          <cell r="C3215" t="str">
            <v>664.53</v>
          </cell>
          <cell r="E3215" t="str">
            <v>897.41</v>
          </cell>
          <cell r="F3215" t="str">
            <v>87313 Liquid meters</v>
          </cell>
        </row>
        <row r="3216">
          <cell r="C3216" t="str">
            <v>664.31</v>
          </cell>
          <cell r="E3216" t="str">
            <v>897.49</v>
          </cell>
          <cell r="F3216" t="str">
            <v>87219 Dental instruments and appliances, n.e.s.</v>
          </cell>
        </row>
        <row r="3217">
          <cell r="C3217" t="str">
            <v>664.39</v>
          </cell>
          <cell r="E3217" t="str">
            <v>897.33</v>
          </cell>
          <cell r="F3217" t="str">
            <v>87221 Syringes, needles, catheters, cannulae and the like used in medical, surgical or veterinary sciences</v>
          </cell>
        </row>
        <row r="3218">
          <cell r="C3218" t="str">
            <v>664.41</v>
          </cell>
          <cell r="E3218" t="str">
            <v>897.33</v>
          </cell>
          <cell r="F3218" t="str">
            <v>87225 Ophthalmic instruments and appliances, n.e.s.</v>
          </cell>
        </row>
        <row r="3219">
          <cell r="C3219" t="str">
            <v>664.41</v>
          </cell>
          <cell r="E3219" t="str">
            <v>897.21</v>
          </cell>
          <cell r="F3219" t="str">
            <v>87229 Instruments and appliances used in medical, surgical or veterinary sciences, n.e.s.</v>
          </cell>
        </row>
        <row r="3220">
          <cell r="C3220" t="str">
            <v>664.41</v>
          </cell>
          <cell r="E3220" t="str">
            <v>897.21</v>
          </cell>
          <cell r="F3220" t="str">
            <v>87231 Mechano-therapy appliances; massage apparatus; psychological aptitude-testing apparatus</v>
          </cell>
        </row>
        <row r="3221">
          <cell r="C3221" t="str">
            <v>664.42</v>
          </cell>
          <cell r="E3221" t="str">
            <v>897.29</v>
          </cell>
          <cell r="F3221" t="str">
            <v>87233 Ozone therapy, oxygen therapy, aerosol therapy, artificial respiration or other therapeutic respiration apparatus</v>
          </cell>
        </row>
        <row r="3222">
          <cell r="C3222" t="str">
            <v>664.91</v>
          </cell>
          <cell r="E3222" t="str">
            <v>961.0</v>
          </cell>
          <cell r="F3222" t="str">
            <v>87413 Surveying (including photogrammetrical), hydrographic, oceanographic, hydrological, etc. instruments and appliances n.e.s.; rangefinders</v>
          </cell>
        </row>
        <row r="3223">
          <cell r="C3223" t="str">
            <v>664.71</v>
          </cell>
          <cell r="E3223" t="str">
            <v>II</v>
          </cell>
          <cell r="F3223" t="str">
            <v>87315 Electricity meters</v>
          </cell>
        </row>
        <row r="3224">
          <cell r="C3224" t="str">
            <v>664.71</v>
          </cell>
          <cell r="E3224" t="str">
            <v>671.21</v>
          </cell>
          <cell r="F3224" t="str">
            <v>87319 Parts and accessories of gas, liquid or electricity meters</v>
          </cell>
        </row>
        <row r="3225">
          <cell r="C3225" t="str">
            <v>664.72</v>
          </cell>
          <cell r="E3225" t="str">
            <v>671.22</v>
          </cell>
          <cell r="F3225" t="str">
            <v>87321 Revolution counters, production counters, taximeters, odometers, pedometers and the like</v>
          </cell>
        </row>
        <row r="3226">
          <cell r="C3226" t="str">
            <v>664.72</v>
          </cell>
          <cell r="E3226" t="str">
            <v>671.23</v>
          </cell>
          <cell r="F3226" t="str">
            <v>87325 Speedometers and tachometers; stroboscopes</v>
          </cell>
        </row>
        <row r="3227">
          <cell r="C3227" t="str">
            <v>664.92</v>
          </cell>
          <cell r="E3227" t="str">
            <v>671.41</v>
          </cell>
          <cell r="F3227" t="str">
            <v>87414 Parts and accessories for surveying, hydrographic, oceanographic, hydrological, meteorological, etc. instruments and appliances, and rangefinders</v>
          </cell>
        </row>
        <row r="3228">
          <cell r="C3228" t="str">
            <v>664.81</v>
          </cell>
          <cell r="E3228" t="str">
            <v>671.49</v>
          </cell>
          <cell r="F3228" t="str">
            <v>87329 Parts and accessories of revolution and production counters, odometers, pedometers, speedometers, tachometers, strobescopes, etc.</v>
          </cell>
        </row>
        <row r="3229">
          <cell r="C3229" t="str">
            <v>664.89</v>
          </cell>
          <cell r="E3229" t="str">
            <v>671.51</v>
          </cell>
          <cell r="F3229" t="str">
            <v>87411 Direction finding compasses, other navigational instruments and appliances</v>
          </cell>
        </row>
        <row r="3230">
          <cell r="C3230" t="str">
            <v>664.89</v>
          </cell>
          <cell r="E3230" t="str">
            <v>671.51</v>
          </cell>
          <cell r="F3230" t="str">
            <v>87412 Parts and accessories of navigational instruments and appliances</v>
          </cell>
        </row>
        <row r="3231">
          <cell r="C3231" t="str">
            <v>665.92</v>
          </cell>
          <cell r="E3231" t="str">
            <v>671.52</v>
          </cell>
          <cell r="F3231" t="str">
            <v>87465 Automatic regulating or controlling instruments and apparatus, n.e.s.</v>
          </cell>
        </row>
        <row r="3232">
          <cell r="C3232" t="str">
            <v>665.11</v>
          </cell>
          <cell r="E3232" t="str">
            <v>671.53</v>
          </cell>
          <cell r="F3232" t="str">
            <v>87442 Chromatographs and electrophoresis instruments</v>
          </cell>
        </row>
        <row r="3233">
          <cell r="C3233" t="str">
            <v>665.11</v>
          </cell>
          <cell r="E3233" t="str">
            <v>671.53</v>
          </cell>
          <cell r="F3233" t="str">
            <v>87443 Spectrometers, spectrophotometers and spectrographs using optical radiations (ultraviolet, visible, infrared)</v>
          </cell>
        </row>
        <row r="3234">
          <cell r="C3234" t="str">
            <v>664.93</v>
          </cell>
          <cell r="E3234" t="str">
            <v>671.54</v>
          </cell>
          <cell r="F3234" t="str">
            <v>87422 Drafting tables and machines, whether or not automatic, and other drawing, marking-out or mathematical calculating instruments</v>
          </cell>
        </row>
        <row r="3235">
          <cell r="C3235" t="str">
            <v>664.93</v>
          </cell>
          <cell r="E3235" t="str">
            <v>671.55</v>
          </cell>
          <cell r="F3235" t="str">
            <v>87423 Instruments for measuring length, for use in the hand (including measuring rods and tapes, micrometers, calipers), n.e.s.</v>
          </cell>
        </row>
        <row r="3236">
          <cell r="C3236" t="str">
            <v>664.93</v>
          </cell>
          <cell r="E3236" t="str">
            <v>671.59</v>
          </cell>
          <cell r="F3236" t="str">
            <v>87424 Parts and accessories for drafting tables, etc., marking out and mathematical calculating instruments, and instruments for measuring length by hand</v>
          </cell>
        </row>
        <row r="3237">
          <cell r="C3237" t="str">
            <v>665.12</v>
          </cell>
          <cell r="E3237" t="str">
            <v>671.59</v>
          </cell>
          <cell r="F3237" t="str">
            <v>87444 Exposure meters</v>
          </cell>
        </row>
        <row r="3238">
          <cell r="C3238" t="str">
            <v>665.21</v>
          </cell>
          <cell r="E3238" t="str">
            <v>671.59</v>
          </cell>
          <cell r="F3238" t="str">
            <v>87445 Instruments and apparatus using optical radiations (ultraviolet, visible, infrared), n.e.s.</v>
          </cell>
        </row>
        <row r="3239">
          <cell r="C3239" t="str">
            <v>665.22</v>
          </cell>
          <cell r="E3239" t="str">
            <v>671.59</v>
          </cell>
          <cell r="F3239" t="str">
            <v>87446 Instruments and apparatus for physical or chemical analysis, n.e.s.</v>
          </cell>
        </row>
        <row r="3240">
          <cell r="C3240" t="str">
            <v>665.22</v>
          </cell>
          <cell r="E3240" t="str">
            <v>671.59</v>
          </cell>
          <cell r="F3240" t="str">
            <v>87449 Microtomes; parts and accessories of instruments for physical or chemical analysis, measuring or checking viscosity, etc. or heat, sound or light</v>
          </cell>
        </row>
        <row r="3241">
          <cell r="C3241" t="str">
            <v>665.23</v>
          </cell>
          <cell r="E3241" t="str">
            <v>671.59</v>
          </cell>
          <cell r="F3241" t="str">
            <v>87451 Balances of a sensitivity of 5 cg or better, with or without weights</v>
          </cell>
        </row>
        <row r="3242">
          <cell r="C3242" t="str">
            <v>665.23</v>
          </cell>
          <cell r="E3242" t="str">
            <v>671.33</v>
          </cell>
          <cell r="F3242" t="str">
            <v>87452 Instruments, apparatus or models, designed for demonstrational purposes (e.g. in education or exhibition), unsuitable for other uses</v>
          </cell>
        </row>
        <row r="3243">
          <cell r="C3243" t="str">
            <v>665.23</v>
          </cell>
          <cell r="E3243" t="str">
            <v>671.33</v>
          </cell>
          <cell r="F3243" t="str">
            <v>87453 Machines and appliances for testing hardness, strength, elasticity or other mechanical properties of materials (e.g., metals, wood, textiles, paper)</v>
          </cell>
        </row>
        <row r="3244">
          <cell r="C3244" t="str">
            <v>665.29</v>
          </cell>
          <cell r="E3244" t="str">
            <v>282.1</v>
          </cell>
          <cell r="F3244" t="str">
            <v>87454 Parts and accessories for the machines and appliances for testing the mechanical properties of materials</v>
          </cell>
        </row>
        <row r="3245">
          <cell r="C3245" t="str">
            <v>665.29</v>
          </cell>
          <cell r="E3245" t="str">
            <v>282.21</v>
          </cell>
          <cell r="F3245" t="str">
            <v>87455 Hydrometers and similar floating instruments, thermometers, pyrometers, barometers, hygrometers, psychrometers or any combination of these instruments</v>
          </cell>
        </row>
        <row r="3246">
          <cell r="C3246" t="str">
            <v>665.95</v>
          </cell>
          <cell r="E3246" t="str">
            <v>282.29</v>
          </cell>
          <cell r="F3246" t="str">
            <v>87477 Instruments and apparatus, n.e.s., designed for telecommunications (cross-talk meters, gain measuring instruments, distortion factor meters, etc.)</v>
          </cell>
        </row>
        <row r="3247">
          <cell r="C3247" t="str">
            <v>664.94</v>
          </cell>
          <cell r="E3247" t="str">
            <v>282.31</v>
          </cell>
          <cell r="F3247" t="str">
            <v>87425 Measuring or checking instruments, appliances and machines, n.e.s.; profile projectors</v>
          </cell>
        </row>
        <row r="3248">
          <cell r="C3248" t="str">
            <v>664.94</v>
          </cell>
          <cell r="E3248" t="str">
            <v>282.32</v>
          </cell>
          <cell r="F3248" t="str">
            <v>87426 Parts and accessories for measuring or checking instruments, appliances and machines, n.e.s. and profile projectors</v>
          </cell>
        </row>
        <row r="3249">
          <cell r="C3249" t="str">
            <v>665.94</v>
          </cell>
          <cell r="E3249" t="str">
            <v>282.39</v>
          </cell>
          <cell r="F3249" t="str">
            <v>87475 Instruments and apparatus, n.e.s. for measuring or checking voltage, current, resistance or power, without a recording device</v>
          </cell>
        </row>
        <row r="3250">
          <cell r="C3250" t="str">
            <v>664.96</v>
          </cell>
          <cell r="E3250" t="str">
            <v>282.33</v>
          </cell>
          <cell r="F3250" t="str">
            <v>87441 Gas or smoke analysis apparatus</v>
          </cell>
        </row>
        <row r="3251">
          <cell r="C3251" t="str">
            <v>665.91</v>
          </cell>
          <cell r="E3251" t="str">
            <v>671.31</v>
          </cell>
          <cell r="F3251" t="str">
            <v>87456 Parts and accessories for hydrometers and similar floating instruments, thermometers, pyrometers, barometers, hygrometers and psychrometers</v>
          </cell>
        </row>
        <row r="3252">
          <cell r="C3252" t="str">
            <v>665.91</v>
          </cell>
          <cell r="E3252" t="str">
            <v>671.32</v>
          </cell>
          <cell r="F3252" t="str">
            <v>87461 Thermostats</v>
          </cell>
        </row>
        <row r="3253">
          <cell r="C3253" t="str">
            <v>665.91</v>
          </cell>
          <cell r="E3253" t="str">
            <v>671.32</v>
          </cell>
          <cell r="F3253" t="str">
            <v>87463 Pressure regulators and controllers (monostats)</v>
          </cell>
        </row>
        <row r="3254">
          <cell r="C3254" t="str">
            <v>665.93</v>
          </cell>
          <cell r="E3254" t="str">
            <v>672.41</v>
          </cell>
          <cell r="F3254" t="str">
            <v>87469 Parts and accessories for automatic regulating or controlling instruments and apparatus</v>
          </cell>
        </row>
        <row r="3255">
          <cell r="C3255" t="str">
            <v>665.93</v>
          </cell>
          <cell r="E3255" t="str">
            <v>672.45</v>
          </cell>
          <cell r="F3255" t="str">
            <v>87471 Instruments and apparatus for measuring or detecting ionizing radiations</v>
          </cell>
        </row>
        <row r="3256">
          <cell r="C3256" t="str">
            <v>665.93</v>
          </cell>
          <cell r="E3256" t="str">
            <v>672.61</v>
          </cell>
          <cell r="F3256" t="str">
            <v>87473 Cathode-ray oscilloscopes and cathode-ray oscillographs</v>
          </cell>
        </row>
        <row r="3257">
          <cell r="C3257" t="str">
            <v>651.95</v>
          </cell>
          <cell r="E3257" t="str">
            <v>672.62</v>
          </cell>
          <cell r="F3257" t="str">
            <v>74439 Derricks, cranes, etc. n.e.s., not self-propelled</v>
          </cell>
        </row>
        <row r="3258">
          <cell r="C3258" t="str">
            <v>651.95</v>
          </cell>
          <cell r="E3258" t="str">
            <v>672.69</v>
          </cell>
          <cell r="F3258" t="str">
            <v>74441 Built-in jacking systems of a kind used in garages for raising vehicles</v>
          </cell>
        </row>
        <row r="3259">
          <cell r="C3259" t="str">
            <v>651.95</v>
          </cell>
          <cell r="E3259" t="str">
            <v>672.7</v>
          </cell>
          <cell r="F3259" t="str">
            <v>74443 Jacks and hoists, n.e.s., hydraulic</v>
          </cell>
        </row>
        <row r="3260">
          <cell r="C3260" t="str">
            <v>664.95</v>
          </cell>
          <cell r="E3260" t="str">
            <v>673.21</v>
          </cell>
          <cell r="F3260" t="str">
            <v>87431 Instruments and apparatus for measuring or checking the flow or level of liquids, n.e.s. (excluding supply etc. meters and regulating etc. apparatus)</v>
          </cell>
        </row>
        <row r="3261">
          <cell r="C3261" t="str">
            <v>664.95</v>
          </cell>
          <cell r="E3261" t="str">
            <v>673.21</v>
          </cell>
          <cell r="F3261" t="str">
            <v>87435 Instruments and apparatus for measuring or checking the pressure of liquids or gases, n.e.s. (not supply etc. meters and regulating etc. apparatus)</v>
          </cell>
        </row>
        <row r="3262">
          <cell r="C3262" t="str">
            <v>664.95</v>
          </cell>
          <cell r="E3262" t="str">
            <v>673.21</v>
          </cell>
          <cell r="F3262" t="str">
            <v>87437 Instruments and apparatus for measuring or checking the variables of liquids or gases, n.e.s. (not supply etc. meters and regulating etc. apparatus)</v>
          </cell>
        </row>
        <row r="3263">
          <cell r="C3263" t="str">
            <v>654.6</v>
          </cell>
          <cell r="E3263" t="str">
            <v>673.21</v>
          </cell>
          <cell r="F3263" t="str">
            <v>77649 Electronic integrated circuits and microassemblies, n.e.s.</v>
          </cell>
        </row>
        <row r="3264">
          <cell r="C3264" t="str">
            <v>654.6</v>
          </cell>
          <cell r="E3264" t="str">
            <v>673.21</v>
          </cell>
          <cell r="F3264" t="str">
            <v>77681 Piezoelectric crystals, mounted</v>
          </cell>
        </row>
        <row r="3265">
          <cell r="C3265" t="str">
            <v>654.6</v>
          </cell>
          <cell r="E3265" t="str">
            <v>673.21</v>
          </cell>
          <cell r="F3265" t="str">
            <v>77688 Parts of diodes, transistors and similar semiconductor devices (including photosensitive), light emitting diodes and mounted piezoelectric crystals</v>
          </cell>
        </row>
        <row r="3266">
          <cell r="C3266" t="str">
            <v>654.6</v>
          </cell>
          <cell r="E3266" t="str">
            <v>673.21</v>
          </cell>
          <cell r="F3266" t="str">
            <v>77689 Parts of electronic integrated circuits and microassembles</v>
          </cell>
        </row>
        <row r="3267">
          <cell r="C3267" t="str">
            <v>664.95</v>
          </cell>
          <cell r="E3267" t="str">
            <v>673.21</v>
          </cell>
          <cell r="F3267" t="str">
            <v>87439 Parts and acessories for instruments and apparatus for measuring or checking the flow, level, pressure or other variables of liquids or gases, n.e.s.</v>
          </cell>
        </row>
        <row r="3268">
          <cell r="C3268" t="str">
            <v>665.99</v>
          </cell>
          <cell r="E3268" t="str">
            <v>673.24</v>
          </cell>
          <cell r="F3268" t="str">
            <v>87478 Instruments and apparatus for measuring or checking electrical quantities, n.e.s.</v>
          </cell>
        </row>
        <row r="3269">
          <cell r="C3269" t="str">
            <v>667.11</v>
          </cell>
          <cell r="E3269" t="str">
            <v>673.24</v>
          </cell>
          <cell r="F3269" t="str">
            <v>88114 Parts and accessories for photographic (other than cinematographic) cameras</v>
          </cell>
        </row>
        <row r="3270">
          <cell r="C3270" t="str">
            <v>667.12</v>
          </cell>
          <cell r="E3270" t="str">
            <v>673.24</v>
          </cell>
          <cell r="F3270" t="str">
            <v>88115 Parts and accessories for photographic flashlight apparatus</v>
          </cell>
        </row>
        <row r="3271">
          <cell r="C3271" t="str">
            <v>667.13</v>
          </cell>
          <cell r="E3271" t="str">
            <v>673.24</v>
          </cell>
          <cell r="F3271" t="str">
            <v>88121 Cinematographic cameras</v>
          </cell>
        </row>
        <row r="3272">
          <cell r="C3272" t="str">
            <v>667.21</v>
          </cell>
          <cell r="E3272" t="str">
            <v>673.24</v>
          </cell>
          <cell r="F3272" t="str">
            <v>88122 Cinematographic projectors</v>
          </cell>
        </row>
        <row r="3273">
          <cell r="C3273" t="str">
            <v>277.11</v>
          </cell>
          <cell r="E3273" t="str">
            <v>673.51</v>
          </cell>
          <cell r="F3273" t="str">
            <v>51484 Nitrile-function compounds n.e.s.</v>
          </cell>
        </row>
        <row r="3274">
          <cell r="C3274" t="str">
            <v>277.19</v>
          </cell>
          <cell r="E3274" t="str">
            <v>673.41</v>
          </cell>
          <cell r="F3274" t="str">
            <v>51485 Diazo-, azo- and azoxy-compounds</v>
          </cell>
        </row>
        <row r="3275">
          <cell r="C3275" t="str">
            <v>667.22</v>
          </cell>
          <cell r="E3275" t="str">
            <v>673.41</v>
          </cell>
          <cell r="F3275" t="str">
            <v>88123 Parts and accessories for cinematographic cameras</v>
          </cell>
        </row>
        <row r="3276">
          <cell r="C3276" t="str">
            <v>667.29</v>
          </cell>
          <cell r="E3276" t="str">
            <v>673.41</v>
          </cell>
          <cell r="F3276" t="str">
            <v>88124 Parts and accessories for cinematographic projectors</v>
          </cell>
        </row>
        <row r="3277">
          <cell r="C3277" t="str">
            <v>667.31</v>
          </cell>
          <cell r="E3277" t="str">
            <v>673.41</v>
          </cell>
          <cell r="F3277" t="str">
            <v>88131 Microfilm, microfiche or other microform readers, whether or not capable of producing copies</v>
          </cell>
        </row>
        <row r="3278">
          <cell r="C3278" t="str">
            <v>667.39</v>
          </cell>
          <cell r="E3278" t="str">
            <v>673.46</v>
          </cell>
          <cell r="F3278" t="str">
            <v>88132 Image projectors, n.e.s.</v>
          </cell>
        </row>
        <row r="3279">
          <cell r="C3279" t="str">
            <v>667.39</v>
          </cell>
          <cell r="E3279" t="str">
            <v>673.46</v>
          </cell>
          <cell r="F3279" t="str">
            <v>88133 Photographic (other than cinematographic) enlargers and reducers</v>
          </cell>
        </row>
        <row r="3280">
          <cell r="C3280" t="str">
            <v>667.41</v>
          </cell>
          <cell r="E3280" t="str">
            <v>673.46</v>
          </cell>
          <cell r="F3280" t="str">
            <v>88134 Parts and accessories for microform readers, image projectors, n.e.s. and photographic (except cinematographic) enlargers and reducers</v>
          </cell>
        </row>
        <row r="3281">
          <cell r="C3281" t="str">
            <v>667.42</v>
          </cell>
          <cell r="E3281" t="str">
            <v>673.46</v>
          </cell>
          <cell r="F3281" t="str">
            <v>88135 Apparatus and equipment for photographic (including cinematographic) laboratories, n.e.s.; negatoscopes; projection screens</v>
          </cell>
        </row>
        <row r="3282">
          <cell r="C3282" t="str">
            <v>667.49</v>
          </cell>
          <cell r="E3282" t="str">
            <v>673.52</v>
          </cell>
          <cell r="F3282" t="str">
            <v>88136 Parts and accessories for photographic (including cinematographic) laboratory apparatus and equipment, n.e.s., negascopes and projection screens</v>
          </cell>
        </row>
        <row r="3283">
          <cell r="C3283" t="str">
            <v>277.21</v>
          </cell>
          <cell r="E3283" t="str">
            <v>674.21</v>
          </cell>
          <cell r="F3283" t="str">
            <v>51486 Organic derivatives of hydrazine or hydroxylamine</v>
          </cell>
        </row>
        <row r="3284">
          <cell r="C3284" t="str">
            <v>277.21</v>
          </cell>
          <cell r="E3284" t="str">
            <v>674.21</v>
          </cell>
          <cell r="F3284" t="str">
            <v>51489 Nitrogen-function compounds n.e.s.</v>
          </cell>
        </row>
        <row r="3285">
          <cell r="C3285" t="str">
            <v>681.14</v>
          </cell>
          <cell r="E3285" t="str">
            <v>674.41</v>
          </cell>
        </row>
        <row r="3286">
          <cell r="C3286" t="str">
            <v>681.13</v>
          </cell>
          <cell r="E3286" t="str">
            <v>674.11</v>
          </cell>
        </row>
        <row r="3287">
          <cell r="C3287" t="str">
            <v>681.14</v>
          </cell>
          <cell r="E3287" t="str">
            <v>674.13</v>
          </cell>
        </row>
        <row r="3288">
          <cell r="C3288" t="str">
            <v>681.12</v>
          </cell>
          <cell r="E3288" t="str">
            <v>674.13</v>
          </cell>
        </row>
        <row r="3289">
          <cell r="C3289" t="str">
            <v>971.01</v>
          </cell>
          <cell r="E3289" t="str">
            <v>674.42</v>
          </cell>
        </row>
        <row r="3290">
          <cell r="C3290" t="str">
            <v>971.01</v>
          </cell>
          <cell r="E3290" t="str">
            <v>674.43</v>
          </cell>
        </row>
        <row r="3291">
          <cell r="C3291" t="str">
            <v>971.01</v>
          </cell>
          <cell r="E3291" t="str">
            <v>674.43</v>
          </cell>
        </row>
        <row r="3292">
          <cell r="C3292" t="str">
            <v>971.01</v>
          </cell>
          <cell r="E3292" t="str">
            <v>674.31</v>
          </cell>
        </row>
        <row r="3293">
          <cell r="C3293" t="str">
            <v>971.02</v>
          </cell>
          <cell r="E3293" t="str">
            <v>674.44</v>
          </cell>
        </row>
        <row r="3294">
          <cell r="C3294" t="str">
            <v>681.23</v>
          </cell>
          <cell r="E3294" t="str">
            <v>673.27</v>
          </cell>
        </row>
        <row r="3295">
          <cell r="C3295" t="str">
            <v>681.25</v>
          </cell>
          <cell r="E3295" t="str">
            <v>673.27</v>
          </cell>
        </row>
        <row r="3296">
          <cell r="C3296" t="str">
            <v>681.24</v>
          </cell>
          <cell r="E3296" t="str">
            <v>673.29</v>
          </cell>
        </row>
        <row r="3297">
          <cell r="C3297" t="str">
            <v>681.25</v>
          </cell>
          <cell r="E3297" t="str">
            <v>673.49</v>
          </cell>
        </row>
        <row r="3298">
          <cell r="C3298" t="str">
            <v>681.24</v>
          </cell>
          <cell r="E3298" t="str">
            <v>673.49</v>
          </cell>
        </row>
        <row r="3299">
          <cell r="C3299" t="str">
            <v>681.25</v>
          </cell>
          <cell r="E3299" t="str">
            <v>673.53</v>
          </cell>
        </row>
        <row r="3300">
          <cell r="C3300" t="str">
            <v>681.24</v>
          </cell>
          <cell r="E3300" t="str">
            <v>674.22</v>
          </cell>
        </row>
        <row r="3301">
          <cell r="C3301" t="str">
            <v>681.25</v>
          </cell>
          <cell r="E3301" t="str">
            <v>674.12</v>
          </cell>
        </row>
        <row r="3302">
          <cell r="C3302" t="str">
            <v>681.22</v>
          </cell>
          <cell r="E3302" t="str">
            <v>674.14</v>
          </cell>
        </row>
        <row r="3303">
          <cell r="C3303" t="str">
            <v>971.03</v>
          </cell>
          <cell r="E3303" t="str">
            <v>674.32</v>
          </cell>
        </row>
        <row r="3304">
          <cell r="C3304" t="str">
            <v>971.03</v>
          </cell>
          <cell r="E3304" t="str">
            <v>674.51</v>
          </cell>
        </row>
        <row r="3305">
          <cell r="C3305" t="str">
            <v>289.21</v>
          </cell>
          <cell r="E3305" t="str">
            <v>674.52</v>
          </cell>
          <cell r="F3305" t="str">
            <v>52371 Commercial ammonium carbonate and other ammonium carbonates</v>
          </cell>
        </row>
        <row r="3306">
          <cell r="C3306" t="str">
            <v>289.29</v>
          </cell>
          <cell r="E3306" t="str">
            <v>676.11</v>
          </cell>
          <cell r="F3306" t="str">
            <v>52372 Neutral sodium carbonate (disodium carbonate)</v>
          </cell>
        </row>
        <row r="3307">
          <cell r="C3307" t="str">
            <v>897.31</v>
          </cell>
          <cell r="E3307" t="str">
            <v>676.12</v>
          </cell>
        </row>
        <row r="3308">
          <cell r="C3308" t="str">
            <v>897.31</v>
          </cell>
          <cell r="E3308" t="str">
            <v>676.19</v>
          </cell>
        </row>
        <row r="3309">
          <cell r="C3309" t="str">
            <v>897.31</v>
          </cell>
          <cell r="E3309" t="str">
            <v>676.19</v>
          </cell>
        </row>
        <row r="3310">
          <cell r="C3310" t="str">
            <v>897.32</v>
          </cell>
          <cell r="E3310" t="str">
            <v>676.43</v>
          </cell>
        </row>
        <row r="3311">
          <cell r="C3311" t="str">
            <v>897.32</v>
          </cell>
          <cell r="E3311" t="str">
            <v>676.21</v>
          </cell>
        </row>
        <row r="3312">
          <cell r="C3312" t="str">
            <v>897.32</v>
          </cell>
          <cell r="E3312" t="str">
            <v>676.22</v>
          </cell>
        </row>
        <row r="3313">
          <cell r="C3313" t="str">
            <v>897.41</v>
          </cell>
          <cell r="E3313" t="str">
            <v>676.29</v>
          </cell>
        </row>
        <row r="3314">
          <cell r="C3314" t="str">
            <v>897.49</v>
          </cell>
          <cell r="E3314" t="str">
            <v>676.29</v>
          </cell>
        </row>
        <row r="3315">
          <cell r="C3315" t="str">
            <v>897.33</v>
          </cell>
          <cell r="E3315" t="str">
            <v>676.31</v>
          </cell>
        </row>
        <row r="3316">
          <cell r="C3316" t="str">
            <v>897.33</v>
          </cell>
          <cell r="E3316" t="str">
            <v>676.33</v>
          </cell>
        </row>
        <row r="3317">
          <cell r="C3317" t="str">
            <v>897.21</v>
          </cell>
          <cell r="E3317" t="str">
            <v>676.44</v>
          </cell>
        </row>
        <row r="3318">
          <cell r="C3318" t="str">
            <v>897.21</v>
          </cell>
          <cell r="E3318" t="str">
            <v>676.81</v>
          </cell>
        </row>
        <row r="3319">
          <cell r="C3319" t="str">
            <v>897.29</v>
          </cell>
          <cell r="E3319" t="str">
            <v>676.81</v>
          </cell>
        </row>
        <row r="3320">
          <cell r="C3320" t="str">
            <v>961.0</v>
          </cell>
          <cell r="E3320" t="str">
            <v>676.81</v>
          </cell>
        </row>
        <row r="3321">
          <cell r="C3321" t="str">
            <v>961.0</v>
          </cell>
          <cell r="E3321" t="str">
            <v>676.82</v>
          </cell>
        </row>
        <row r="3322">
          <cell r="C3322" t="str">
            <v>671.21</v>
          </cell>
          <cell r="E3322" t="str">
            <v>676.82</v>
          </cell>
          <cell r="F3322" t="str">
            <v>88210 Chemicals prepared for photographic use (except varnish, glue, etc.); unmixed products for photo use in measured portions or ready to use retail packs</v>
          </cell>
        </row>
        <row r="3323">
          <cell r="C3323" t="str">
            <v>671.22</v>
          </cell>
          <cell r="E3323" t="str">
            <v>676.82</v>
          </cell>
          <cell r="F3323" t="str">
            <v>88220 Photographic plates and film, flat, sensitised, unexposed, except of paper, paperboard or textiles; instant print film, flat, sensitised, unexposed</v>
          </cell>
        </row>
        <row r="3324">
          <cell r="C3324" t="str">
            <v>671.23</v>
          </cell>
          <cell r="E3324" t="str">
            <v>676.82</v>
          </cell>
          <cell r="F3324" t="str">
            <v>88230 Photographic film in rolls, sensitised, unexposed, except of paper, paperboard or textiles; instant print film in rolls, sensitised, unexposed</v>
          </cell>
        </row>
        <row r="3325">
          <cell r="C3325" t="str">
            <v>671.41</v>
          </cell>
          <cell r="E3325" t="str">
            <v>676.83</v>
          </cell>
          <cell r="F3325" t="str">
            <v>88411 Contact lenses</v>
          </cell>
        </row>
        <row r="3326">
          <cell r="C3326" t="str">
            <v>671.49</v>
          </cell>
          <cell r="E3326" t="str">
            <v>676.84</v>
          </cell>
          <cell r="F3326" t="str">
            <v>88415 Spectacle lenses of glass</v>
          </cell>
        </row>
        <row r="3327">
          <cell r="C3327" t="str">
            <v>671.51</v>
          </cell>
          <cell r="E3327" t="str">
            <v>676.84</v>
          </cell>
          <cell r="F3327" t="str">
            <v>88417 Spectacle lenses of materials other than glass</v>
          </cell>
        </row>
        <row r="3328">
          <cell r="C3328" t="str">
            <v>671.51</v>
          </cell>
          <cell r="E3328" t="str">
            <v>676.85</v>
          </cell>
          <cell r="F3328" t="str">
            <v>88419 Optical fibers, optical fiber bundles and cables; sheets and plates of polarising material; unmounted optical elements, n.e.s.</v>
          </cell>
        </row>
        <row r="3329">
          <cell r="C3329" t="str">
            <v>671.52</v>
          </cell>
          <cell r="E3329" t="str">
            <v>676.85</v>
          </cell>
          <cell r="F3329" t="str">
            <v>88421 Frames and mountings for spectacles, goggles or the like</v>
          </cell>
        </row>
        <row r="3330">
          <cell r="C3330" t="str">
            <v>671.53</v>
          </cell>
          <cell r="E3330" t="str">
            <v>678.14</v>
          </cell>
          <cell r="F3330" t="str">
            <v>88422 Parts for frames and mountings of spectacles, goggles and the like</v>
          </cell>
        </row>
        <row r="3331">
          <cell r="C3331" t="str">
            <v>671.53</v>
          </cell>
          <cell r="E3331" t="str">
            <v>678.15</v>
          </cell>
          <cell r="F3331" t="str">
            <v>88423 Spectacles, goggles and the like, corrective, protective or other</v>
          </cell>
        </row>
        <row r="3332">
          <cell r="C3332" t="str">
            <v>671.54</v>
          </cell>
          <cell r="E3332" t="str">
            <v>678.15</v>
          </cell>
          <cell r="F3332" t="str">
            <v>88431 Objective lenses for cameras, projectors or photographic enlargers or reducers</v>
          </cell>
        </row>
        <row r="3333">
          <cell r="C3333" t="str">
            <v>671.55</v>
          </cell>
          <cell r="E3333" t="str">
            <v>678.19</v>
          </cell>
          <cell r="F3333" t="str">
            <v>88432 Objective lenses, n.e.s., mounted</v>
          </cell>
        </row>
        <row r="3334">
          <cell r="C3334" t="str">
            <v>671.59</v>
          </cell>
          <cell r="E3334" t="str">
            <v>672.47</v>
          </cell>
          <cell r="F3334" t="str">
            <v>88433 Filters (optical elements), mounted</v>
          </cell>
        </row>
        <row r="3335">
          <cell r="C3335" t="str">
            <v>671.59</v>
          </cell>
          <cell r="E3335" t="str">
            <v>672.81</v>
          </cell>
          <cell r="F3335" t="str">
            <v>88439 Mounted optical elements, n.e.s.</v>
          </cell>
        </row>
        <row r="3336">
          <cell r="C3336" t="str">
            <v>671.59</v>
          </cell>
          <cell r="E3336" t="str">
            <v>672.81</v>
          </cell>
          <cell r="F3336" t="str">
            <v>88531 Wrist watches, battery powered, whether or not incorporating a stop watch facility, cases of precious metal or clad with precious metal</v>
          </cell>
        </row>
        <row r="3337">
          <cell r="C3337" t="str">
            <v>671.59</v>
          </cell>
          <cell r="E3337" t="str">
            <v>675.31</v>
          </cell>
          <cell r="F3337" t="str">
            <v>88532 Wrist watches other than battery powered, whether or not uncorporating a stop watch facility, cases of precious metal or clad with precious metal</v>
          </cell>
        </row>
        <row r="3338">
          <cell r="C3338" t="str">
            <v>671.59</v>
          </cell>
          <cell r="E3338" t="str">
            <v>675.31</v>
          </cell>
          <cell r="F3338" t="str">
            <v>88539 Pocket watches and other watches (not wrist watches), with cases of precious metal or clad with precious metal</v>
          </cell>
        </row>
        <row r="3339">
          <cell r="C3339" t="str">
            <v>671.59</v>
          </cell>
          <cell r="E3339" t="str">
            <v>675.32</v>
          </cell>
          <cell r="F3339" t="str">
            <v>88541 Wrist watches, battery powered, whether or not incorporating a stop watch facility, with cases neither of precious metal nor clad with precious metal</v>
          </cell>
        </row>
        <row r="3340">
          <cell r="C3340" t="str">
            <v>671.33</v>
          </cell>
          <cell r="E3340" t="str">
            <v>675.33</v>
          </cell>
          <cell r="F3340" t="str">
            <v>88310 Cinematograph film, exposed and developed, whether or not incorporating sound track or consisting only of sound track, of a width of 35 mm or more</v>
          </cell>
        </row>
        <row r="3341">
          <cell r="C3341" t="str">
            <v>671.33</v>
          </cell>
          <cell r="E3341" t="str">
            <v>675.34</v>
          </cell>
          <cell r="F3341" t="str">
            <v>88390 Cinematograph film, exposed and developed, whether or not incorporating sound track or consisting only of sound track of a width less than 35 mm</v>
          </cell>
        </row>
        <row r="3342">
          <cell r="C3342" t="str">
            <v>282.1</v>
          </cell>
          <cell r="E3342" t="str">
            <v>675.34</v>
          </cell>
          <cell r="F3342" t="str">
            <v>52231 Hydrogen chloride, (hydrochloric acid); chlorosulfuric acid</v>
          </cell>
        </row>
        <row r="3343">
          <cell r="C3343" t="str">
            <v>282.21</v>
          </cell>
          <cell r="E3343" t="str">
            <v>675.35</v>
          </cell>
          <cell r="F3343" t="str">
            <v>52232 Sulfuric acid; oleum</v>
          </cell>
        </row>
        <row r="3344">
          <cell r="C3344" t="str">
            <v>282.29</v>
          </cell>
          <cell r="E3344" t="str">
            <v>675.36</v>
          </cell>
          <cell r="F3344" t="str">
            <v>52233 Nitric acid; sulfonitric acids</v>
          </cell>
        </row>
        <row r="3345">
          <cell r="C3345" t="str">
            <v>282.31</v>
          </cell>
          <cell r="E3345" t="str">
            <v>675.51</v>
          </cell>
          <cell r="F3345" t="str">
            <v>52234 Diphosphorus pentoxide; phosphoric acid and polyphosphoric acids</v>
          </cell>
        </row>
        <row r="3346">
          <cell r="C3346" t="str">
            <v>282.32</v>
          </cell>
          <cell r="E3346" t="str">
            <v>675.52</v>
          </cell>
          <cell r="F3346" t="str">
            <v>52235 Boron oxides; boric acids</v>
          </cell>
        </row>
        <row r="3347">
          <cell r="C3347" t="str">
            <v>282.39</v>
          </cell>
          <cell r="E3347" t="str">
            <v>675.53</v>
          </cell>
          <cell r="F3347" t="str">
            <v>52237 Silicon dioxide</v>
          </cell>
        </row>
        <row r="3348">
          <cell r="C3348" t="str">
            <v>282.33</v>
          </cell>
          <cell r="E3348" t="str">
            <v>675.54</v>
          </cell>
          <cell r="F3348" t="str">
            <v>52236 Inorganic acids, n.e.s.</v>
          </cell>
        </row>
        <row r="3349">
          <cell r="C3349" t="str">
            <v>671.31</v>
          </cell>
          <cell r="E3349" t="str">
            <v>675.55</v>
          </cell>
          <cell r="F3349" t="str">
            <v>88240 Photographic paper, paperboard and textiles, sensitised, unexposed</v>
          </cell>
        </row>
        <row r="3350">
          <cell r="C3350" t="str">
            <v>671.32</v>
          </cell>
          <cell r="E3350" t="str">
            <v>675.71</v>
          </cell>
          <cell r="F3350" t="str">
            <v>88250 Photographic plates, film, paper, paperboard and textiles, exposed but not developed</v>
          </cell>
        </row>
        <row r="3351">
          <cell r="C3351" t="str">
            <v>671.32</v>
          </cell>
          <cell r="E3351" t="str">
            <v>675.37</v>
          </cell>
          <cell r="F3351" t="str">
            <v>88260 Photographic plates and film, exposed and developed, other than cinematograph film</v>
          </cell>
        </row>
        <row r="3352">
          <cell r="C3352" t="str">
            <v>672.41</v>
          </cell>
          <cell r="E3352" t="str">
            <v>675.38</v>
          </cell>
          <cell r="F3352" t="str">
            <v>88542 Wrist watches other than battery powered, whether or not incorporating a stop watch facility, with cases neither of nor clad with precious metal</v>
          </cell>
        </row>
        <row r="3353">
          <cell r="C3353" t="str">
            <v>672.45</v>
          </cell>
          <cell r="E3353" t="str">
            <v>675.56</v>
          </cell>
          <cell r="F3353" t="str">
            <v>88549 Pocket watches and other watches (not wrist watches), with cases neither of precious metal nor clad with precious metal</v>
          </cell>
        </row>
        <row r="3354">
          <cell r="C3354" t="str">
            <v>672.61</v>
          </cell>
          <cell r="E3354" t="str">
            <v>675.72</v>
          </cell>
          <cell r="F3354" t="str">
            <v>88571 Instrument panel clocks and clocks of a similar type, for vehicles, aircraft, spacecraft or vessels</v>
          </cell>
        </row>
        <row r="3355">
          <cell r="C3355" t="str">
            <v>672.62</v>
          </cell>
          <cell r="E3355" t="str">
            <v>676.15</v>
          </cell>
          <cell r="F3355" t="str">
            <v>88572 Clocks with watch movements (excluding instrument panel clocks), battery powered</v>
          </cell>
        </row>
        <row r="3356">
          <cell r="C3356" t="str">
            <v>672.69</v>
          </cell>
          <cell r="E3356" t="str">
            <v>676.25</v>
          </cell>
          <cell r="F3356" t="str">
            <v>88573 Clocks with watch movements (excluding instrument panel clocks), other than battery powered</v>
          </cell>
        </row>
        <row r="3357">
          <cell r="C3357" t="str">
            <v>672.7</v>
          </cell>
          <cell r="E3357" t="str">
            <v>676.25</v>
          </cell>
          <cell r="F3357" t="str">
            <v>88574 Alarm clocks (with clock movements), battery, or ac powered</v>
          </cell>
        </row>
        <row r="3358">
          <cell r="C3358" t="str">
            <v>673</v>
          </cell>
          <cell r="E3358" t="str">
            <v>676.34</v>
          </cell>
          <cell r="F3358" t="str">
            <v>88578 Clocks (with clock movements), n.e.s., battery or ac powered</v>
          </cell>
        </row>
        <row r="3359">
          <cell r="C3359" t="str">
            <v>673</v>
          </cell>
          <cell r="E3359" t="str">
            <v>676.45</v>
          </cell>
          <cell r="F3359" t="str">
            <v>88579 Clocks (with clock movements), n.e.s.</v>
          </cell>
        </row>
        <row r="3360">
          <cell r="C3360" t="str">
            <v>673</v>
          </cell>
          <cell r="E3360" t="str">
            <v>676.87</v>
          </cell>
          <cell r="F3360" t="str">
            <v>88591 Watch cases and parts of watch cases</v>
          </cell>
        </row>
        <row r="3361">
          <cell r="C3361" t="str">
            <v>673</v>
          </cell>
          <cell r="E3361" t="str">
            <v>678.21</v>
          </cell>
          <cell r="F3361" t="str">
            <v>88592 Watch straps, watch bands and watch bracelets, and parts thereof, of metal</v>
          </cell>
        </row>
        <row r="3362">
          <cell r="C3362" t="str">
            <v>673</v>
          </cell>
          <cell r="E3362" t="str">
            <v>672.49</v>
          </cell>
          <cell r="F3362" t="str">
            <v>88593 Watch straps, watch bands and watch bracelets and parts thereof, of material other than metal</v>
          </cell>
        </row>
        <row r="3363">
          <cell r="C3363" t="str">
            <v>673</v>
          </cell>
          <cell r="E3363" t="str">
            <v>672.82</v>
          </cell>
          <cell r="F3363" t="str">
            <v>88594 Time of day recording apparatus and apparatus for measuring, recording, etc. intervals of time with a clock or watch movement or synchronous motor</v>
          </cell>
        </row>
        <row r="3364">
          <cell r="C3364" t="str">
            <v>673</v>
          </cell>
          <cell r="E3364" t="str">
            <v>675.11</v>
          </cell>
          <cell r="F3364" t="str">
            <v>88595 Time switches with clock or watch movement or with synchronous motor</v>
          </cell>
        </row>
        <row r="3365">
          <cell r="C3365" t="str">
            <v>673</v>
          </cell>
          <cell r="E3365" t="str">
            <v>675.11</v>
          </cell>
          <cell r="F3365" t="str">
            <v>88596 Clock movements, complete and assembled</v>
          </cell>
        </row>
        <row r="3366">
          <cell r="C3366" t="str">
            <v>673</v>
          </cell>
          <cell r="E3366" t="str">
            <v>675.41</v>
          </cell>
          <cell r="F3366" t="str">
            <v>88597 Clock cases and cases of a similar type for other clock mechanisms (time registers and/or recorders, time stamps, time meters, etc.) and parts thereof</v>
          </cell>
        </row>
        <row r="3367">
          <cell r="C3367" t="str">
            <v>673</v>
          </cell>
          <cell r="E3367" t="str">
            <v>675.42</v>
          </cell>
          <cell r="F3367" t="str">
            <v>88598 Complete watch or clock movements, unassembled or partly assembled; incomplete watch or clock movements, assembled; rough watch or clock movements</v>
          </cell>
        </row>
        <row r="3368">
          <cell r="C3368" t="str">
            <v>673</v>
          </cell>
          <cell r="E3368" t="str">
            <v>675.61</v>
          </cell>
          <cell r="F3368" t="str">
            <v>88599 Clock or watch parts, n.e.s.</v>
          </cell>
        </row>
        <row r="3369">
          <cell r="C3369" t="str">
            <v>673</v>
          </cell>
          <cell r="E3369" t="str">
            <v>675.73</v>
          </cell>
          <cell r="F3369" t="str">
            <v>89111 Tanks and other armored fighting vehicles, motorized, whether or not fitted with weapons, and parts of such vehicles</v>
          </cell>
        </row>
        <row r="3370">
          <cell r="C3370" t="str">
            <v>673</v>
          </cell>
          <cell r="E3370" t="str">
            <v>675.73</v>
          </cell>
          <cell r="F3370" t="str">
            <v>89112 Military weapons (other than revolvers, pistols and the arms of heading 891.13)</v>
          </cell>
        </row>
        <row r="3371">
          <cell r="C3371" t="str">
            <v>673.51</v>
          </cell>
          <cell r="E3371" t="str">
            <v>675.73</v>
          </cell>
          <cell r="F3371" t="str">
            <v>89212 Children's picture, drawing or coloring books</v>
          </cell>
        </row>
        <row r="3372">
          <cell r="C3372" t="str">
            <v>673</v>
          </cell>
          <cell r="E3372" t="str">
            <v>675.12</v>
          </cell>
          <cell r="F3372" t="str">
            <v>89113 Swords, cutlasses, bayonets, lances and similar arms and parts thereof and scabbards and shields thereof</v>
          </cell>
        </row>
        <row r="3373">
          <cell r="C3373" t="str">
            <v>673</v>
          </cell>
          <cell r="E3373" t="str">
            <v>675.12</v>
          </cell>
          <cell r="F3373" t="str">
            <v>89114 Revolvers and pistols, designed to fire live ammunition</v>
          </cell>
        </row>
        <row r="3374">
          <cell r="C3374" t="str">
            <v>673</v>
          </cell>
          <cell r="E3374" t="str">
            <v>675.2</v>
          </cell>
          <cell r="F3374" t="str">
            <v>89121 Cartridges for riveting or similar tools or for captive-bolt humane killers, and parts thereof</v>
          </cell>
        </row>
        <row r="3375">
          <cell r="C3375" t="str">
            <v>673</v>
          </cell>
          <cell r="E3375" t="str">
            <v>675.43</v>
          </cell>
          <cell r="F3375" t="str">
            <v>89122 Cartridges for shotguns</v>
          </cell>
        </row>
        <row r="3376">
          <cell r="C3376" t="str">
            <v>673</v>
          </cell>
          <cell r="E3376" t="str">
            <v>675.62</v>
          </cell>
          <cell r="F3376" t="str">
            <v>89123 Air gun pellets and parts of cartridges for shotguns</v>
          </cell>
        </row>
        <row r="3377">
          <cell r="C3377" t="str">
            <v>673</v>
          </cell>
          <cell r="E3377" t="str">
            <v>675.74</v>
          </cell>
          <cell r="F3377" t="str">
            <v>89124 Cartridges and parts thereof, n.e.s.</v>
          </cell>
        </row>
        <row r="3378">
          <cell r="C3378" t="str">
            <v>673</v>
          </cell>
          <cell r="E3378" t="str">
            <v>676.17</v>
          </cell>
          <cell r="F3378" t="str">
            <v>89129 Munitions of war and parts thereof, n.e.s.</v>
          </cell>
        </row>
        <row r="3379">
          <cell r="C3379" t="str">
            <v>673</v>
          </cell>
          <cell r="E3379" t="str">
            <v>676.19</v>
          </cell>
          <cell r="F3379" t="str">
            <v>89131 Firearms, n.e.s. and other devices that fire an explosive charge (sporting rifles, devices for firing signal flares, blank cartridges, etc.)</v>
          </cell>
        </row>
        <row r="3380">
          <cell r="C3380" t="str">
            <v>673.52</v>
          </cell>
          <cell r="E3380" t="str">
            <v>676.19</v>
          </cell>
          <cell r="F3380" t="str">
            <v>89213 Maps and charts in book form</v>
          </cell>
        </row>
        <row r="3381">
          <cell r="C3381" t="str">
            <v>674.21</v>
          </cell>
          <cell r="E3381" t="str">
            <v>676.41</v>
          </cell>
          <cell r="F3381" t="str">
            <v>89241 Transfers (decalcomanias)</v>
          </cell>
        </row>
        <row r="3382">
          <cell r="C3382" t="str">
            <v>674.21</v>
          </cell>
          <cell r="E3382" t="str">
            <v>676.42</v>
          </cell>
          <cell r="F3382" t="str">
            <v>89242 Printed or illustrated postcards; printed cards bearing personal greetings, messages, etc., illustrated or not, with or without envelopes or trimmings</v>
          </cell>
        </row>
        <row r="3383">
          <cell r="C3383" t="str">
            <v>674.41</v>
          </cell>
          <cell r="E3383" t="str">
            <v>676.29</v>
          </cell>
          <cell r="F3383" t="str">
            <v>89284 Calendars of any kind, printed (including calendar blocks)</v>
          </cell>
        </row>
        <row r="3384">
          <cell r="C3384" t="str">
            <v>674.11</v>
          </cell>
          <cell r="E3384" t="str">
            <v>676.46</v>
          </cell>
          <cell r="F3384" t="str">
            <v>89215 Printed books, brochures, leaflets and similar printed matter, in single sheets, whether or not folded</v>
          </cell>
        </row>
        <row r="3385">
          <cell r="C3385" t="str">
            <v>674.13</v>
          </cell>
          <cell r="E3385" t="str">
            <v>676.39</v>
          </cell>
          <cell r="F3385" t="str">
            <v>89219 Books, brochures and similar printed matter, not in single sheets, n.e.s.</v>
          </cell>
        </row>
        <row r="3386">
          <cell r="C3386" t="str">
            <v>674.13</v>
          </cell>
          <cell r="E3386" t="str">
            <v>676.47</v>
          </cell>
          <cell r="F3386" t="str">
            <v>89221 Newspapers, journals and periodicals, whether or not illustrated or containing advertising material, appearing at least four times a week</v>
          </cell>
        </row>
        <row r="3387">
          <cell r="C3387" t="str">
            <v>674.42</v>
          </cell>
          <cell r="E3387" t="str">
            <v>676.88</v>
          </cell>
          <cell r="F3387" t="str">
            <v>89285 Music, printed or in manuscript, whether or not bound or illustrated</v>
          </cell>
        </row>
        <row r="3388">
          <cell r="C3388" t="str">
            <v>674.43</v>
          </cell>
          <cell r="E3388" t="str">
            <v>676.48</v>
          </cell>
          <cell r="F3388" t="str">
            <v>89286 Trade advertising material, commercial catalogs and the like</v>
          </cell>
        </row>
        <row r="3389">
          <cell r="C3389" t="str">
            <v>674.43</v>
          </cell>
          <cell r="E3389" t="str">
            <v>678.29</v>
          </cell>
          <cell r="F3389" t="str">
            <v>89287 Pictures, designs and photographs</v>
          </cell>
        </row>
        <row r="3390">
          <cell r="C3390" t="str">
            <v>674.31</v>
          </cell>
          <cell r="E3390" t="str">
            <v>678.29</v>
          </cell>
          <cell r="F3390" t="str">
            <v>89282 Plans and drawings for architectural, engineering, industrial, commercial, topographical or similar purposes, being originals by hand; texts, etc.</v>
          </cell>
        </row>
        <row r="3391">
          <cell r="C3391" t="str">
            <v>674.44</v>
          </cell>
          <cell r="E3391" t="str">
            <v>676.86</v>
          </cell>
          <cell r="F3391" t="str">
            <v>89289 Printed matter, n.e.s.</v>
          </cell>
        </row>
        <row r="3392">
          <cell r="C3392" t="str">
            <v>673</v>
          </cell>
          <cell r="E3392" t="str">
            <v>676.86</v>
          </cell>
          <cell r="F3392" t="str">
            <v>89139 Nonmilitary arms other than firearms, n.e.s. (air guns, rifles and pistols, truncheons, etc.), excluding swords and other side arms</v>
          </cell>
        </row>
        <row r="3393">
          <cell r="C3393" t="str">
            <v>673</v>
          </cell>
          <cell r="E3393" t="str">
            <v>677.01</v>
          </cell>
          <cell r="F3393" t="str">
            <v>89191 Parts and accessories of revolvers or pistols designed to fire live ammunition</v>
          </cell>
        </row>
        <row r="3394">
          <cell r="C3394" t="str">
            <v>673</v>
          </cell>
          <cell r="E3394" t="str">
            <v>677.09</v>
          </cell>
          <cell r="F3394" t="str">
            <v>89193 Shotgun barrels of shotguns for sports, hunting, etc.</v>
          </cell>
        </row>
        <row r="3395">
          <cell r="C3395" t="str">
            <v>673</v>
          </cell>
          <cell r="E3395" t="str">
            <v>677.09</v>
          </cell>
          <cell r="F3395" t="str">
            <v>89195 Parts of shotguns and rifles for sports, hunting, etc. n.e.s.</v>
          </cell>
        </row>
        <row r="3396">
          <cell r="C3396" t="str">
            <v>673</v>
          </cell>
          <cell r="E3396" t="str">
            <v>677.09</v>
          </cell>
          <cell r="F3396" t="str">
            <v>89199 Parts and accessories, n.e.s. of military weapons (other than revolvers a nd pistols) and nonmilitary arms (other than firearms and sidearms)</v>
          </cell>
        </row>
        <row r="3397">
          <cell r="C3397" t="str">
            <v>673.53</v>
          </cell>
          <cell r="E3397" t="str">
            <v>679.11</v>
          </cell>
          <cell r="F3397" t="str">
            <v>89214 Maps and hydrographic or similar charts of all kinds (including wall maps, topographical plans and globes), printed, not in book form</v>
          </cell>
        </row>
        <row r="3398">
          <cell r="C3398" t="str">
            <v>674.22</v>
          </cell>
          <cell r="E3398" t="str">
            <v>679.12</v>
          </cell>
          <cell r="F3398" t="str">
            <v>89281 Paper and paperboard labels of all kinds, whether or not printed</v>
          </cell>
        </row>
        <row r="3399">
          <cell r="C3399" t="str">
            <v>674.12</v>
          </cell>
          <cell r="E3399" t="str">
            <v>679.12</v>
          </cell>
          <cell r="F3399" t="str">
            <v>89216 Dictionaries and encyclopedias, and serial installments thereof, not in single sheets</v>
          </cell>
        </row>
        <row r="3400">
          <cell r="C3400" t="str">
            <v>674.14</v>
          </cell>
          <cell r="E3400" t="str">
            <v>679.13</v>
          </cell>
          <cell r="F3400" t="str">
            <v>89229 Newspapers, journals and periodicals, whether or not illustrated or containing advertising material, appearing less than four times a week</v>
          </cell>
        </row>
        <row r="3401">
          <cell r="C3401" t="str">
            <v>674.32</v>
          </cell>
          <cell r="E3401" t="str">
            <v>679.13</v>
          </cell>
          <cell r="F3401" t="str">
            <v>89283 Unused postage, revenue or similar stamps of current or new issue, etc.; check forms; banknotes; stock, share or bond certf &amp; similar documnts of titl</v>
          </cell>
        </row>
        <row r="3402">
          <cell r="C3402" t="str">
            <v>674.51</v>
          </cell>
          <cell r="E3402" t="str">
            <v>679.13</v>
          </cell>
          <cell r="F3402" t="str">
            <v>89311 Sacks and bags (including cones) of plastics</v>
          </cell>
        </row>
        <row r="3403">
          <cell r="C3403" t="str">
            <v>674.52</v>
          </cell>
          <cell r="E3403" t="str">
            <v>679.13</v>
          </cell>
          <cell r="F3403" t="str">
            <v>89319 Articles for the conveyance or packing of goods, n.e.s., of plastics; stoppers, lids, caps and other closures, of plastics</v>
          </cell>
        </row>
        <row r="3404">
          <cell r="C3404" t="str">
            <v>676.11</v>
          </cell>
          <cell r="E3404" t="str">
            <v>679.14</v>
          </cell>
          <cell r="F3404" t="str">
            <v>89731 Articles of jewelry and parts thereof, of precious metal or metals clad with precious metals (except watches and watch cases)</v>
          </cell>
        </row>
        <row r="3405">
          <cell r="C3405" t="str">
            <v>676.12</v>
          </cell>
          <cell r="E3405" t="str">
            <v>679.14</v>
          </cell>
          <cell r="F3405" t="str">
            <v>89732 Articles of goldsmiths' or silversmiths' wares and parts thereof, of precious metal or clad with precious metal (except jewelry, watch cases, etc.)</v>
          </cell>
        </row>
        <row r="3406">
          <cell r="C3406" t="str">
            <v>676.1</v>
          </cell>
          <cell r="E3406" t="str">
            <v>679.15</v>
          </cell>
          <cell r="F3406" t="str">
            <v>89729 Imitation jewelry of nonprecious materials, n.e.s.</v>
          </cell>
        </row>
        <row r="3407">
          <cell r="C3407" t="str">
            <v>676</v>
          </cell>
          <cell r="E3407" t="str">
            <v>679.15</v>
          </cell>
          <cell r="F3407" t="str">
            <v>89512 Fittings for looseleaf binders and files, letter clips and corners, paper clips, etc. of base metal; staples in strips (for office etc.) of base metal</v>
          </cell>
        </row>
        <row r="3408">
          <cell r="C3408" t="str">
            <v>676</v>
          </cell>
          <cell r="E3408" t="str">
            <v>679.16</v>
          </cell>
          <cell r="F3408" t="str">
            <v>89521 Ball point pens; felt tipped or other porous-tipped pens and markers; fountain pens, stylograph and other pens; propelling or sliding pencils, etc.</v>
          </cell>
        </row>
        <row r="3409">
          <cell r="C3409" t="str">
            <v>676</v>
          </cell>
          <cell r="E3409" t="str">
            <v>679.16</v>
          </cell>
          <cell r="F3409" t="str">
            <v>89522 Pen nibs and nib points</v>
          </cell>
        </row>
        <row r="3410">
          <cell r="C3410" t="str">
            <v>676</v>
          </cell>
          <cell r="E3410" t="str">
            <v>679.17</v>
          </cell>
          <cell r="F3410" t="str">
            <v>89523 Pencils, n.e.s., crayons, pencil leads, pastels, drawing charcoals, writing or drawing chalks and tailors' chalks</v>
          </cell>
        </row>
        <row r="3411">
          <cell r="C3411" t="str">
            <v>676.2</v>
          </cell>
          <cell r="E3411" t="str">
            <v>679.31</v>
          </cell>
          <cell r="F3411" t="str">
            <v>89733 Articles of natural or cultured pearls, precious or semiprecious stones (natural, synthetic or reconstructed)</v>
          </cell>
        </row>
        <row r="3412">
          <cell r="C3412" t="str">
            <v>676</v>
          </cell>
          <cell r="E3412" t="str">
            <v>679.31</v>
          </cell>
          <cell r="F3412" t="str">
            <v>89591 Writing or drawing ink and other inks (except printing ink), whether or not concentrated or solid</v>
          </cell>
        </row>
        <row r="3413">
          <cell r="C3413" t="str">
            <v>676</v>
          </cell>
          <cell r="E3413" t="str">
            <v>679.31</v>
          </cell>
          <cell r="F3413" t="str">
            <v>89592 Slates and boards, with writing or drawing surfaces, whether or not framed</v>
          </cell>
        </row>
        <row r="3414">
          <cell r="C3414" t="str">
            <v>676.33</v>
          </cell>
          <cell r="E3414" t="str">
            <v>679.32</v>
          </cell>
          <cell r="F3414" t="str">
            <v>89813 Pianos (including automatic pianos); harpsichords and other keyboard stringed instruments</v>
          </cell>
        </row>
        <row r="3415">
          <cell r="C3415" t="str">
            <v>676</v>
          </cell>
          <cell r="E3415" t="str">
            <v>679.33</v>
          </cell>
          <cell r="F3415" t="str">
            <v>89593 Date, sealing or numbering stamps and the like (including devices for printing or embossing labels) hand operated; hand printing sets, etc.</v>
          </cell>
        </row>
        <row r="3416">
          <cell r="C3416" t="str">
            <v>676.81</v>
          </cell>
          <cell r="E3416" t="str">
            <v>679.33</v>
          </cell>
          <cell r="F3416" t="str">
            <v>89824 Percussion musical instruments (e.g., drums, xylophones, cymbals, castinets, maraccas)</v>
          </cell>
        </row>
        <row r="3417">
          <cell r="C3417" t="str">
            <v>676.81</v>
          </cell>
          <cell r="E3417" t="str">
            <v>679.39</v>
          </cell>
          <cell r="F3417" t="str">
            <v>89825 Keyboard musical instruments (other than accordians), sound of which is produced or must be amplified electrically</v>
          </cell>
        </row>
        <row r="3418">
          <cell r="C3418" t="str">
            <v>676.81</v>
          </cell>
          <cell r="E3418" t="str">
            <v>679.41</v>
          </cell>
          <cell r="F3418" t="str">
            <v>89826 Musical instruments n.e.s. (excluding keyboard instruments except accordia ns), the sound of which is produced or must be amplified electrically</v>
          </cell>
        </row>
        <row r="3419">
          <cell r="C3419" t="str">
            <v>676.82</v>
          </cell>
          <cell r="E3419" t="str">
            <v>679.41</v>
          </cell>
          <cell r="F3419" t="str">
            <v>89829 Musical boxes, fairground and mechanical street organs, etc. and other musical instruments, n.e.s.; decoy calls; whistles, call horns, etc.</v>
          </cell>
        </row>
        <row r="3420">
          <cell r="C3420" t="str">
            <v>676.82</v>
          </cell>
          <cell r="E3420" t="str">
            <v>679.42</v>
          </cell>
          <cell r="F3420" t="str">
            <v>89841 Magnetic tapes for sound recording or similar recording of other phenomena, of a width not exceeding 4 mm</v>
          </cell>
        </row>
        <row r="3421">
          <cell r="C3421" t="str">
            <v>676.82</v>
          </cell>
          <cell r="E3421" t="str">
            <v>679.42</v>
          </cell>
          <cell r="F3421" t="str">
            <v>89843 Magnetic tapes for sound recording or similar recording of other phenomena, of a width exceeding 4 mm but not exceeding 6.5 mm</v>
          </cell>
        </row>
        <row r="3422">
          <cell r="C3422" t="str">
            <v>676.82</v>
          </cell>
          <cell r="E3422" t="str">
            <v>679.43</v>
          </cell>
          <cell r="F3422" t="str">
            <v>89845 Magnetic tapes for sound recording or similar recording of other phenomena, of a width exceeding 6.5 mm</v>
          </cell>
        </row>
        <row r="3423">
          <cell r="C3423" t="str">
            <v>676.83</v>
          </cell>
          <cell r="E3423" t="str">
            <v>679.43</v>
          </cell>
          <cell r="F3423" t="str">
            <v>89851 Magnetic discs for sound recording or similar recording of other phenomena</v>
          </cell>
        </row>
        <row r="3424">
          <cell r="C3424" t="str">
            <v>676.84</v>
          </cell>
          <cell r="E3424" t="str">
            <v>679.43</v>
          </cell>
          <cell r="F3424" t="str">
            <v>89859 Prepared unrecorded media, n.e.s. (other than magnetic tape, photographic film and magnetic disks)</v>
          </cell>
        </row>
        <row r="3425">
          <cell r="C3425" t="str">
            <v>676.84</v>
          </cell>
          <cell r="E3425" t="str">
            <v>679.44</v>
          </cell>
          <cell r="F3425" t="str">
            <v>89860 Magnetic tapes,recorded</v>
          </cell>
        </row>
        <row r="3426">
          <cell r="C3426" t="str">
            <v>676.85</v>
          </cell>
          <cell r="E3426" t="str">
            <v>679.44</v>
          </cell>
          <cell r="F3426" t="str">
            <v>89861 Magnetic tapes, recorded, of a width not exceeding 4 mm, for sound or image</v>
          </cell>
        </row>
        <row r="3427">
          <cell r="C3427" t="str">
            <v>676.85</v>
          </cell>
          <cell r="E3427" t="str">
            <v>679.49</v>
          </cell>
          <cell r="F3427" t="str">
            <v>89865 Magnetic tapes, recorded, of a width exceeding 4 mm but not exceeding 6.5 mm, for sound or image</v>
          </cell>
        </row>
        <row r="3428">
          <cell r="C3428" t="str">
            <v>678.1</v>
          </cell>
          <cell r="E3428" t="str">
            <v>679.51</v>
          </cell>
          <cell r="F3428" t="str">
            <v>89931 Candles, tapers and the like</v>
          </cell>
        </row>
        <row r="3429">
          <cell r="C3429" t="str">
            <v>678.1</v>
          </cell>
          <cell r="E3429" t="str">
            <v>679.52</v>
          </cell>
          <cell r="F3429" t="str">
            <v>89932 Matches, except bengal matches and other pyrotechnical articles</v>
          </cell>
        </row>
        <row r="3430">
          <cell r="C3430" t="str">
            <v>678.1</v>
          </cell>
          <cell r="E3430" t="str">
            <v>679.53</v>
          </cell>
          <cell r="F3430" t="str">
            <v>89933 Cigarette lighters and other lighters, whether or not mechanical or electrical</v>
          </cell>
        </row>
        <row r="3431">
          <cell r="C3431" t="str">
            <v>678.1</v>
          </cell>
          <cell r="E3431" t="str">
            <v>679.54</v>
          </cell>
          <cell r="F3431" t="str">
            <v>89934 Liquid or liquefied-gas fuels in containers of a kind used for filling or refilling cigarette or similar lighters, of a capacity not exceeding 300 cm3</v>
          </cell>
        </row>
        <row r="3432">
          <cell r="C3432" t="str">
            <v>672.47</v>
          </cell>
          <cell r="E3432" t="str">
            <v>679.55</v>
          </cell>
          <cell r="F3432" t="str">
            <v>88551 Watch movements, battery powered</v>
          </cell>
        </row>
        <row r="3433">
          <cell r="C3433" t="str">
            <v>672.81</v>
          </cell>
          <cell r="E3433" t="str">
            <v>679.56</v>
          </cell>
          <cell r="F3433" t="str">
            <v>88575 Alarm clocks (with clock movements), n.e.s.</v>
          </cell>
        </row>
        <row r="3434">
          <cell r="C3434" t="str">
            <v>672.81</v>
          </cell>
          <cell r="E3434" t="str">
            <v>679.59</v>
          </cell>
          <cell r="F3434" t="str">
            <v>88576 Wall clocks (with clock movements), battery, or ac powered</v>
          </cell>
        </row>
        <row r="3435">
          <cell r="C3435" t="str">
            <v>675.31</v>
          </cell>
          <cell r="E3435" t="str">
            <v>679.59</v>
          </cell>
          <cell r="F3435" t="str">
            <v>89399 Articles of plastics, n.e.s.</v>
          </cell>
        </row>
        <row r="3436">
          <cell r="C3436" t="str">
            <v>675.31</v>
          </cell>
          <cell r="E3436" t="str">
            <v>679.59</v>
          </cell>
          <cell r="F3436" t="str">
            <v>89410 Baby carriages, and parts thereof, n.e.s.</v>
          </cell>
        </row>
        <row r="3437">
          <cell r="C3437" t="str">
            <v>675.32</v>
          </cell>
          <cell r="E3437" t="str">
            <v>679.59</v>
          </cell>
          <cell r="F3437" t="str">
            <v>89421 Wheeled toys designed to be ridden by children (including bicycles, tricycles, scooters and pedal cars); dolls' carriages</v>
          </cell>
        </row>
        <row r="3438">
          <cell r="C3438" t="str">
            <v>675.33</v>
          </cell>
          <cell r="E3438" t="str">
            <v>691.11</v>
          </cell>
          <cell r="F3438" t="str">
            <v>89422 Dolls representing only human beings, whether or not dressed</v>
          </cell>
        </row>
        <row r="3439">
          <cell r="C3439" t="str">
            <v>675.34</v>
          </cell>
          <cell r="E3439" t="str">
            <v>691.12</v>
          </cell>
          <cell r="F3439" t="str">
            <v>89423 Parts and accessories of dolls representing only human beings</v>
          </cell>
        </row>
        <row r="3440">
          <cell r="C3440" t="str">
            <v>675.34</v>
          </cell>
          <cell r="E3440" t="str">
            <v>691.13</v>
          </cell>
          <cell r="F3440" t="str">
            <v>89424 Construction sets and constructional toys</v>
          </cell>
        </row>
        <row r="3441">
          <cell r="C3441" t="str">
            <v>675.35</v>
          </cell>
          <cell r="E3441" t="str">
            <v>691.14</v>
          </cell>
          <cell r="F3441" t="str">
            <v>89425 Toys representing animals or non-human creatures</v>
          </cell>
        </row>
        <row r="3442">
          <cell r="C3442" t="str">
            <v>675.36</v>
          </cell>
          <cell r="E3442" t="str">
            <v>691.19</v>
          </cell>
          <cell r="F3442" t="str">
            <v>89426 Toy musical instruments and apparatus</v>
          </cell>
        </row>
        <row r="3443">
          <cell r="C3443" t="str">
            <v>675.51</v>
          </cell>
          <cell r="E3443" t="str">
            <v>692.11</v>
          </cell>
          <cell r="F3443" t="str">
            <v>89437 Playing cards</v>
          </cell>
        </row>
        <row r="3444">
          <cell r="C3444" t="str">
            <v>675.52</v>
          </cell>
          <cell r="E3444" t="str">
            <v>692.41</v>
          </cell>
          <cell r="F3444" t="str">
            <v>89439 Articles for funfair, table and parlor games, n.e.s.</v>
          </cell>
        </row>
        <row r="3445">
          <cell r="C3445" t="str">
            <v>675.53</v>
          </cell>
          <cell r="E3445" t="str">
            <v>692.41</v>
          </cell>
          <cell r="F3445" t="str">
            <v>89441 Lighting sets of a kind used for christmas trees</v>
          </cell>
        </row>
        <row r="3446">
          <cell r="C3446" t="str">
            <v>675.54</v>
          </cell>
          <cell r="E3446" t="str">
            <v>692.41</v>
          </cell>
          <cell r="F3446" t="str">
            <v>89445 Articles, n.e.s. for christmas festivities</v>
          </cell>
        </row>
        <row r="3447">
          <cell r="C3447" t="str">
            <v>675.55</v>
          </cell>
          <cell r="E3447" t="str">
            <v>692.43</v>
          </cell>
          <cell r="F3447" t="str">
            <v>89449 Entertainment articles, n.e.s., including festive, carnival or other entertainment articles, except christmas tree lights and other christmas articles</v>
          </cell>
        </row>
        <row r="3448">
          <cell r="C3448" t="str">
            <v>675.71</v>
          </cell>
          <cell r="E3448" t="str">
            <v>693.11</v>
          </cell>
          <cell r="F3448" t="str">
            <v>89473 Snow-skis and other snow-ski equipment</v>
          </cell>
        </row>
        <row r="3449">
          <cell r="C3449" t="str">
            <v>675.37</v>
          </cell>
          <cell r="E3449" t="str">
            <v>693.11</v>
          </cell>
          <cell r="F3449" t="str">
            <v>89427 Puzzles</v>
          </cell>
        </row>
        <row r="3450">
          <cell r="C3450" t="str">
            <v>675.38</v>
          </cell>
          <cell r="E3450" t="str">
            <v>693.2</v>
          </cell>
          <cell r="F3450" t="str">
            <v>89429 Toys, n.e.s.</v>
          </cell>
        </row>
        <row r="3451">
          <cell r="C3451" t="str">
            <v>675.56</v>
          </cell>
          <cell r="E3451" t="str">
            <v>693.5</v>
          </cell>
          <cell r="F3451" t="str">
            <v>89460 Merry-go-rounds, swings, shooting galleries, and other fairground amusements, traveling circuses, traveling menageries and traveling theatres</v>
          </cell>
        </row>
        <row r="3452">
          <cell r="C3452" t="str">
            <v>675.72</v>
          </cell>
          <cell r="E3452" t="str">
            <v>693.5</v>
          </cell>
          <cell r="F3452" t="str">
            <v>89474 Water skis, surfboards, sailboards and other water sport equipment</v>
          </cell>
        </row>
        <row r="3453">
          <cell r="C3453" t="str">
            <v>676</v>
          </cell>
          <cell r="E3453" t="str">
            <v>693.5</v>
          </cell>
          <cell r="F3453" t="str">
            <v>89594 Typewriter or similar ribbons, inked or otherwise prepared, on spools etc. or not; ink pads, whether or not inked, with or without boxes</v>
          </cell>
        </row>
        <row r="3454">
          <cell r="C3454" t="str">
            <v>676.25</v>
          </cell>
          <cell r="E3454" t="str">
            <v>693.5</v>
          </cell>
          <cell r="F3454" t="str">
            <v>89741 Catalysts in the form of wire cloth or grill, of platinum or of the platinum group metals</v>
          </cell>
        </row>
        <row r="3455">
          <cell r="C3455" t="str">
            <v>676</v>
          </cell>
          <cell r="E3455" t="str">
            <v>693.5</v>
          </cell>
          <cell r="F3455" t="str">
            <v>89611 Paintings, drawings and pastels, executed entirely by hand as works of art</v>
          </cell>
        </row>
        <row r="3456">
          <cell r="C3456" t="str">
            <v>676</v>
          </cell>
          <cell r="E3456" t="str">
            <v>693.5</v>
          </cell>
          <cell r="F3456" t="str">
            <v>89612 Collages and similar decorative plaques</v>
          </cell>
        </row>
        <row r="3457">
          <cell r="C3457" t="str">
            <v>676</v>
          </cell>
          <cell r="E3457" t="str">
            <v>693.5</v>
          </cell>
          <cell r="F3457" t="str">
            <v>89620 Original engravings, prints and lithographs</v>
          </cell>
        </row>
        <row r="3458">
          <cell r="C3458" t="str">
            <v>676.87</v>
          </cell>
          <cell r="E3458" t="str">
            <v>693.5</v>
          </cell>
          <cell r="F3458" t="str">
            <v>89879 Recorded media, n.e.s., sound or similarly recorded phenomena</v>
          </cell>
        </row>
        <row r="3459">
          <cell r="C3459" t="str">
            <v>678.21</v>
          </cell>
          <cell r="E3459" t="str">
            <v>693.5</v>
          </cell>
          <cell r="F3459" t="str">
            <v>89935 Parts and accessories of lighters, n.e.s., other than flints or wicks</v>
          </cell>
        </row>
        <row r="3460">
          <cell r="C3460" t="str">
            <v>672.49</v>
          </cell>
          <cell r="E3460" t="str">
            <v>693.5</v>
          </cell>
          <cell r="F3460" t="str">
            <v>88552 Watch movements, other than battery powered</v>
          </cell>
        </row>
        <row r="3461">
          <cell r="C3461" t="str">
            <v>672.82</v>
          </cell>
          <cell r="E3461" t="str">
            <v>748.31</v>
          </cell>
          <cell r="F3461" t="str">
            <v>88577 Wall clocks (with clock movements), n.e.s.</v>
          </cell>
        </row>
        <row r="3462">
          <cell r="C3462" t="str">
            <v>675.11</v>
          </cell>
          <cell r="E3462" t="str">
            <v>748.32</v>
          </cell>
          <cell r="F3462" t="str">
            <v>89321 Baths, shower baths, washbasins, bidets, lavatory pans, seats and covers, flushing cisterns and similar sanitary ware, of plastics</v>
          </cell>
        </row>
        <row r="3463">
          <cell r="C3463" t="str">
            <v>675.11</v>
          </cell>
          <cell r="E3463" t="str">
            <v>748.39</v>
          </cell>
          <cell r="F3463" t="str">
            <v>89329 Builders' ware of plastics, n.e.s.</v>
          </cell>
        </row>
        <row r="3464">
          <cell r="C3464" t="str">
            <v>675.21</v>
          </cell>
          <cell r="E3464" t="str">
            <v>699.21</v>
          </cell>
          <cell r="F3464" t="str">
            <v>89394 Office or school supplies of plastics</v>
          </cell>
        </row>
        <row r="3465">
          <cell r="C3465" t="str">
            <v>675.41</v>
          </cell>
          <cell r="E3465" t="str">
            <v>699.22</v>
          </cell>
          <cell r="F3465" t="str">
            <v>89431 Video games of a kind used with a television receiver</v>
          </cell>
        </row>
        <row r="3466">
          <cell r="C3466" t="str">
            <v>675.42</v>
          </cell>
          <cell r="E3466" t="str">
            <v>699.22</v>
          </cell>
          <cell r="F3466" t="str">
            <v>89433 Articles and accessories for billiards</v>
          </cell>
        </row>
        <row r="3467">
          <cell r="C3467" t="str">
            <v>675.61</v>
          </cell>
          <cell r="E3467" t="str">
            <v>699.22</v>
          </cell>
          <cell r="F3467" t="str">
            <v>89471 Fishing rods, hooks, other tackle and landing nets; butterfly etc. nets; decoys (not collectors items or decoy calls); hunting etc. requisites, n.e.s.</v>
          </cell>
        </row>
        <row r="3468">
          <cell r="C3468" t="str">
            <v>675.73</v>
          </cell>
          <cell r="E3468" t="str">
            <v>699.22</v>
          </cell>
          <cell r="F3468" t="str">
            <v>89475 Golf equipment</v>
          </cell>
        </row>
        <row r="3469">
          <cell r="C3469" t="str">
            <v>675.73</v>
          </cell>
          <cell r="E3469" t="str">
            <v>699.61</v>
          </cell>
          <cell r="F3469" t="str">
            <v>89476 Tennis, badminton or similar rackets, whether or not strung</v>
          </cell>
        </row>
        <row r="3470">
          <cell r="C3470" t="str">
            <v>675.73</v>
          </cell>
          <cell r="E3470" t="str">
            <v>694.1</v>
          </cell>
          <cell r="F3470" t="str">
            <v>89477 Gloves, mittens and mitts, of leather or composition leather, specially designed for use in sports</v>
          </cell>
        </row>
        <row r="3471">
          <cell r="C3471" t="str">
            <v>675.12</v>
          </cell>
          <cell r="E3471" t="str">
            <v>694.21</v>
          </cell>
          <cell r="F3471" t="str">
            <v>89331 Floor coverings of plastics, whether or not self-adhesive, in rolls or in the form of tiles; wall or ceiling coverings of plastics</v>
          </cell>
        </row>
        <row r="3472">
          <cell r="C3472" t="str">
            <v>675.12</v>
          </cell>
          <cell r="E3472" t="str">
            <v>694.21</v>
          </cell>
          <cell r="F3472" t="str">
            <v>89332 Tableware, kitchenware, other household articles and toilet articles of plastics</v>
          </cell>
        </row>
        <row r="3473">
          <cell r="C3473" t="str">
            <v>675.22</v>
          </cell>
          <cell r="E3473" t="str">
            <v>694.21</v>
          </cell>
          <cell r="F3473" t="str">
            <v>89395 Fittings for furniture, coachwork or the like of plastics</v>
          </cell>
        </row>
        <row r="3474">
          <cell r="C3474" t="str">
            <v>675.43</v>
          </cell>
          <cell r="E3474" t="str">
            <v>694.21</v>
          </cell>
          <cell r="F3474" t="str">
            <v>89435 Games n.e.s., coin- or disc-operated (not bowling alley equipment)</v>
          </cell>
        </row>
        <row r="3475">
          <cell r="C3475" t="str">
            <v>675.62</v>
          </cell>
          <cell r="E3475" t="str">
            <v>694.21</v>
          </cell>
          <cell r="F3475" t="str">
            <v>89472 Ice skates and roller skates (including skating boots with skates attached)</v>
          </cell>
        </row>
        <row r="3476">
          <cell r="C3476" t="str">
            <v>675.74</v>
          </cell>
          <cell r="E3476" t="str">
            <v>694.21</v>
          </cell>
          <cell r="F3476" t="str">
            <v>89478 Articles and equipment for general physical exercise, gymnastics or athletics</v>
          </cell>
        </row>
        <row r="3477">
          <cell r="C3477" t="str">
            <v>675.74</v>
          </cell>
          <cell r="E3477" t="str">
            <v>694.21</v>
          </cell>
          <cell r="F3477" t="str">
            <v>89479 Sports goods, n.e.s., including skate boards, polo and croquet mallets, clay pigeons and projectors, bobsleds, toboggans, snowshoes and sleds, etc.</v>
          </cell>
        </row>
        <row r="3478">
          <cell r="C3478" t="str">
            <v>675.74</v>
          </cell>
          <cell r="E3478" t="str">
            <v>694.22</v>
          </cell>
          <cell r="F3478" t="str">
            <v>89511 Desk-top filing or card-index cabinets, paper trays or rests, stamp stands and similar office or desk equipment (other than furniture) of base metal</v>
          </cell>
        </row>
        <row r="3479">
          <cell r="C3479" t="str">
            <v>676</v>
          </cell>
          <cell r="E3479" t="str">
            <v>694.22</v>
          </cell>
          <cell r="F3479" t="str">
            <v>89630 Original sculptures and statuary, in any material</v>
          </cell>
        </row>
        <row r="3480">
          <cell r="C3480" t="str">
            <v>676</v>
          </cell>
          <cell r="E3480" t="str">
            <v>694.22</v>
          </cell>
          <cell r="F3480" t="str">
            <v>89640 Postage or revenue stamps, stamp-postmarks, first-day covers, etc. as collectors' items (if unused not current or new issue in country of destination)</v>
          </cell>
        </row>
        <row r="3481">
          <cell r="C3481" t="str">
            <v>676</v>
          </cell>
          <cell r="E3481" t="str">
            <v>694.22</v>
          </cell>
          <cell r="F3481" t="str">
            <v>89650 Collections and collectors' pieces of zoological, botanical, mineralogical, anatomical, historical, archaeological, numismatic, etc. interest</v>
          </cell>
        </row>
        <row r="3482">
          <cell r="C3482" t="str">
            <v>676</v>
          </cell>
          <cell r="E3482" t="str">
            <v>694.22</v>
          </cell>
          <cell r="F3482" t="str">
            <v>89660 Antiques of an age exceeding 100 years</v>
          </cell>
        </row>
        <row r="3483">
          <cell r="C3483" t="str">
            <v>676</v>
          </cell>
          <cell r="E3483" t="str">
            <v>699.32</v>
          </cell>
          <cell r="F3483" t="str">
            <v>89721 Imitation jewelry of base metal, whether or not plated with precious metal</v>
          </cell>
        </row>
        <row r="3484">
          <cell r="C3484" t="str">
            <v>676.29</v>
          </cell>
          <cell r="E3484" t="str">
            <v>699.32</v>
          </cell>
          <cell r="F3484" t="str">
            <v>89749 Articles of precious metal or of metal clad with precious metal, n.e.s.</v>
          </cell>
        </row>
        <row r="3485">
          <cell r="C3485" t="str">
            <v>676.46</v>
          </cell>
          <cell r="E3485" t="str">
            <v>699.31</v>
          </cell>
          <cell r="F3485" t="str">
            <v>89821 Keyboard pipe organs; harmoniums and similar keyboard instruments with free metal reeds</v>
          </cell>
        </row>
        <row r="3486">
          <cell r="C3486" t="str">
            <v>676.39</v>
          </cell>
          <cell r="E3486" t="str">
            <v>699.4</v>
          </cell>
          <cell r="F3486" t="str">
            <v>89815 String musical instruments, n.e.s. (e.g. guitars, violins, harps)</v>
          </cell>
        </row>
        <row r="3487">
          <cell r="C3487" t="str">
            <v>676.47</v>
          </cell>
          <cell r="E3487" t="str">
            <v>699.4</v>
          </cell>
          <cell r="F3487" t="str">
            <v>89822 Accordians and similar instruments; mouth organs</v>
          </cell>
        </row>
        <row r="3488">
          <cell r="C3488" t="str">
            <v>676.88</v>
          </cell>
          <cell r="E3488" t="str">
            <v>699.4</v>
          </cell>
          <cell r="F3488" t="str">
            <v>89890 Parts and accessories of musical instruments (mechanisms for music boxes, perforated cards, etc.); metronomes, tuning forks and pitch pipes</v>
          </cell>
        </row>
        <row r="3489">
          <cell r="C3489" t="str">
            <v>676.48</v>
          </cell>
          <cell r="E3489" t="str">
            <v>697.31</v>
          </cell>
          <cell r="F3489" t="str">
            <v>89823 Wind musical instruments, n.e.s. (e.g., clarinets, trumpets, bagpipes)</v>
          </cell>
        </row>
        <row r="3490">
          <cell r="C3490" t="str">
            <v>678.29</v>
          </cell>
          <cell r="E3490" t="str">
            <v>697.31</v>
          </cell>
          <cell r="F3490" t="str">
            <v>89936 Roughly shaped blocks of wood or root, for the manufacture of pipes for smokers</v>
          </cell>
        </row>
        <row r="3491">
          <cell r="C3491" t="str">
            <v>678.29</v>
          </cell>
          <cell r="E3491" t="str">
            <v>697.31</v>
          </cell>
          <cell r="F3491" t="str">
            <v>89937 Smoking pipes (including pipe bowls) and cigar or cigarette holders, and parts thereof</v>
          </cell>
        </row>
        <row r="3492">
          <cell r="C3492" t="str">
            <v>678.29</v>
          </cell>
          <cell r="E3492" t="str">
            <v>697.32</v>
          </cell>
          <cell r="F3492" t="str">
            <v>89939 Ferrocerium and other pyrophoric alloys; metaldehyde, etc. for fuel use; s olid or semi-solid fuels; resin torches, firelighters and the like</v>
          </cell>
        </row>
        <row r="3493">
          <cell r="C3493" t="str">
            <v>676.86</v>
          </cell>
          <cell r="E3493" t="str">
            <v>697.32</v>
          </cell>
          <cell r="F3493" t="str">
            <v>89867 Magnetic tapes, recorded, of a width exceeding 6.5 mm, for sound or image</v>
          </cell>
        </row>
        <row r="3494">
          <cell r="C3494" t="str">
            <v>676.86</v>
          </cell>
          <cell r="E3494" t="str">
            <v>697.32</v>
          </cell>
          <cell r="F3494" t="str">
            <v>89871 Phonograph records, recorded</v>
          </cell>
        </row>
        <row r="3495">
          <cell r="C3495" t="str">
            <v>677.01</v>
          </cell>
          <cell r="E3495" t="str">
            <v>697.33</v>
          </cell>
          <cell r="F3495" t="str">
            <v>89911 Worked ivory, bone, horn, coral, mother-of-pearl and other animal carving materials, and articles thereof (including articles obtained by molding)</v>
          </cell>
        </row>
        <row r="3496">
          <cell r="C3496" t="str">
            <v>677.09</v>
          </cell>
          <cell r="E3496" t="str">
            <v>812.11</v>
          </cell>
          <cell r="F3496" t="str">
            <v>89919 Worked vegetable or mineral carving material and articles thereof; molded articles of wax, natural gums, etc.; worked unhardened gelatin, etc., n.e.s.</v>
          </cell>
        </row>
        <row r="3497">
          <cell r="C3497" t="str">
            <v>677.09</v>
          </cell>
          <cell r="E3497" t="str">
            <v>812.11</v>
          </cell>
          <cell r="F3497" t="str">
            <v>89921 Artificial flowers, foliage or fruit and articles and parts thereof, of plastics</v>
          </cell>
        </row>
        <row r="3498">
          <cell r="C3498" t="str">
            <v>677.09</v>
          </cell>
          <cell r="E3498" t="str">
            <v>812.15</v>
          </cell>
          <cell r="F3498" t="str">
            <v>89929 Artificial flowers, foliage or fruit and articles and parts thereof, of materials other than plastics</v>
          </cell>
        </row>
        <row r="3499">
          <cell r="C3499" t="str">
            <v>679.11</v>
          </cell>
          <cell r="E3499" t="str">
            <v>697.44</v>
          </cell>
          <cell r="F3499" t="str">
            <v>89941 Umbrellas and sun umbrellas (including walking-stick umbrellas, garden umbrellas and similar umbrellas)</v>
          </cell>
        </row>
        <row r="3500">
          <cell r="C3500" t="str">
            <v>679.12</v>
          </cell>
          <cell r="E3500" t="str">
            <v>697.41</v>
          </cell>
          <cell r="F3500" t="str">
            <v>89942 Walking-sticks, seat-sticks, whips, riding-crops and the like</v>
          </cell>
        </row>
        <row r="3501">
          <cell r="C3501" t="str">
            <v>679.13</v>
          </cell>
          <cell r="E3501" t="str">
            <v>697.41</v>
          </cell>
          <cell r="F3501" t="str">
            <v>89949 Parts, trimmings and accessories of umbrellas, walking-sticks, seat-sticks, whips, riding-crops and the like</v>
          </cell>
        </row>
        <row r="3502">
          <cell r="C3502" t="str">
            <v>679.13</v>
          </cell>
          <cell r="E3502" t="str">
            <v>697.41</v>
          </cell>
          <cell r="F3502" t="str">
            <v>89961 Hearing aids (excluding parts and accessories)</v>
          </cell>
        </row>
        <row r="3503">
          <cell r="C3503" t="str">
            <v>679.14</v>
          </cell>
          <cell r="E3503" t="str">
            <v>697.41</v>
          </cell>
          <cell r="F3503" t="str">
            <v>89963 Orthopedic or fracture appliances, including artificial joints</v>
          </cell>
        </row>
        <row r="3504">
          <cell r="C3504" t="str">
            <v>679.14</v>
          </cell>
          <cell r="E3504" t="str">
            <v>697.41</v>
          </cell>
          <cell r="F3504" t="str">
            <v>89965 Artificial teeth and dental fittings</v>
          </cell>
        </row>
        <row r="3505">
          <cell r="C3505" t="str">
            <v>679.15</v>
          </cell>
          <cell r="E3505" t="str">
            <v>697.51</v>
          </cell>
          <cell r="F3505" t="str">
            <v>89966 Artificial parts of the body, n.e.s.</v>
          </cell>
        </row>
        <row r="3506">
          <cell r="C3506" t="str">
            <v>679.15</v>
          </cell>
          <cell r="E3506" t="str">
            <v>697.51</v>
          </cell>
          <cell r="F3506" t="str">
            <v>89967 Pacemakers for stimulating heart muscles (excluding parts and accessories)</v>
          </cell>
        </row>
        <row r="3507">
          <cell r="C3507" t="str">
            <v>679.16</v>
          </cell>
          <cell r="E3507" t="str">
            <v>697.51</v>
          </cell>
          <cell r="F3507" t="str">
            <v>89969 Appliances n.e.s., which are worn or carried, or implanted in the body, to compensate for a physical defect or disability</v>
          </cell>
        </row>
        <row r="3508">
          <cell r="C3508" t="str">
            <v>679.16</v>
          </cell>
          <cell r="E3508" t="str">
            <v>697.51</v>
          </cell>
          <cell r="F3508" t="str">
            <v>89971 Basketware, wickerwork and other articles made directly to shape from plaiting materials or matting, etc. or parallel strands; articles of loofah</v>
          </cell>
        </row>
        <row r="3509">
          <cell r="C3509" t="str">
            <v>679.17</v>
          </cell>
          <cell r="E3509" t="str">
            <v>699.62</v>
          </cell>
          <cell r="F3509" t="str">
            <v>89972 Brooms, brushes (including brushes which are parts of machines, etc. or vehicles), mops and feather dusters; prepared knots and tufts; paint pads etc.</v>
          </cell>
        </row>
        <row r="3510">
          <cell r="C3510" t="str">
            <v>679.31</v>
          </cell>
          <cell r="E3510" t="str">
            <v>699.63</v>
          </cell>
          <cell r="F3510" t="str">
            <v>89973 Plaits and similar products of plaiting materials, whether or not assembled into strips</v>
          </cell>
        </row>
        <row r="3511">
          <cell r="C3511" t="str">
            <v>679.31</v>
          </cell>
          <cell r="E3511" t="str">
            <v>699.63</v>
          </cell>
          <cell r="F3511" t="str">
            <v>89974 Mats, matting and screens of vegetable materials</v>
          </cell>
        </row>
        <row r="3512">
          <cell r="C3512" t="str">
            <v>679.31</v>
          </cell>
          <cell r="E3512" t="str">
            <v>699.65</v>
          </cell>
          <cell r="F3512" t="str">
            <v>89979 Plaiting materials, plaits and similar products thereof, n.e.s., bound in strands or woven in sheets, whether or not being finished articles</v>
          </cell>
        </row>
        <row r="3513">
          <cell r="C3513" t="str">
            <v>679.32</v>
          </cell>
          <cell r="E3513" t="str">
            <v>699.65</v>
          </cell>
          <cell r="F3513" t="str">
            <v>89981 Hand sieves and hand riddles</v>
          </cell>
        </row>
        <row r="3514">
          <cell r="C3514" t="str">
            <v>679.33</v>
          </cell>
          <cell r="E3514" t="str">
            <v>699.67</v>
          </cell>
          <cell r="F3514" t="str">
            <v>89982 Powder puffs and pads for the application of cosmetics or toilet preparations</v>
          </cell>
        </row>
        <row r="3515">
          <cell r="C3515" t="str">
            <v>679.33</v>
          </cell>
          <cell r="E3515" t="str">
            <v>699.69</v>
          </cell>
          <cell r="F3515" t="str">
            <v>89983 Press-fasteners, snap-fasteners and press-studs and parts therefor; buttons</v>
          </cell>
        </row>
        <row r="3516">
          <cell r="C3516" t="str">
            <v>679.39</v>
          </cell>
          <cell r="E3516" t="str">
            <v>283.2</v>
          </cell>
          <cell r="F3516" t="str">
            <v>89984 Button molds and other parts of buttons; button blanks</v>
          </cell>
        </row>
        <row r="3517">
          <cell r="C3517" t="str">
            <v>679.41</v>
          </cell>
          <cell r="E3517" t="str">
            <v>682.11</v>
          </cell>
          <cell r="F3517" t="str">
            <v>89985 Slide fasteners</v>
          </cell>
        </row>
        <row r="3518">
          <cell r="C3518" t="str">
            <v>679.42</v>
          </cell>
          <cell r="E3518" t="str">
            <v>682.12</v>
          </cell>
          <cell r="F3518" t="str">
            <v>89986 Parts of slide fasteners</v>
          </cell>
        </row>
        <row r="3519">
          <cell r="C3519" t="str">
            <v>679.43</v>
          </cell>
          <cell r="E3519" t="str">
            <v>682.12</v>
          </cell>
          <cell r="F3519" t="str">
            <v>89987 Scent sprays and similar toilet sprays, and mounts and heads therefor</v>
          </cell>
        </row>
        <row r="3520">
          <cell r="C3520" t="str">
            <v>679.43</v>
          </cell>
          <cell r="E3520" t="str">
            <v>682.12</v>
          </cell>
          <cell r="F3520" t="str">
            <v>89988 Tailors' dummies and other lay figures; automatons and other animated displays used for shop window dressing</v>
          </cell>
        </row>
        <row r="3521">
          <cell r="C3521" t="str">
            <v>679.43</v>
          </cell>
          <cell r="E3521" t="str">
            <v>682.12</v>
          </cell>
          <cell r="F3521" t="str">
            <v>89989 Combs, hair-slides and the like; hairpins, curling pins, curling grips, hair curlers and the like (except electric), and parts thereof</v>
          </cell>
        </row>
        <row r="3522">
          <cell r="C3522" t="str">
            <v>679.44</v>
          </cell>
          <cell r="E3522" t="str">
            <v>682.14</v>
          </cell>
          <cell r="F3522" t="str">
            <v>89991 Articles of gut (other than silkworm gut), of goldbeater's skin, of bladders or of tendons</v>
          </cell>
        </row>
        <row r="3523">
          <cell r="C3523" t="str">
            <v>679.49</v>
          </cell>
          <cell r="E3523" t="str">
            <v>682.14</v>
          </cell>
          <cell r="F3523" t="str">
            <v>89992 Skins and other parts of birds with their feathers or down, feathers, down, worked or processed and articles thereof (except worked quills and scapes)</v>
          </cell>
        </row>
        <row r="3524">
          <cell r="C3524" t="str">
            <v>679.51</v>
          </cell>
          <cell r="E3524" t="str">
            <v>682.14</v>
          </cell>
          <cell r="F3524" t="str">
            <v>89994 Human hair, dressed, or otherwise worked; wool or other animal hair or other textile materials, prepared for making wigs or the like</v>
          </cell>
        </row>
        <row r="3525">
          <cell r="C3525" t="str">
            <v>679.52</v>
          </cell>
          <cell r="E3525" t="str">
            <v>288.21</v>
          </cell>
          <cell r="F3525" t="str">
            <v>89995 Wigs, false beards, eyebrows, eyelashes, switches and the like, of human or animal hair or of textile materials; articles of human hair, n.e.s.</v>
          </cell>
        </row>
        <row r="3526">
          <cell r="C3526" t="str">
            <v>679.53</v>
          </cell>
          <cell r="E3526" t="str">
            <v>682.13</v>
          </cell>
          <cell r="F3526" t="str">
            <v>89996 Parachutes (including dirigible parachutes) and rotochutes; parts thereof and accessories thereto</v>
          </cell>
        </row>
        <row r="3527">
          <cell r="C3527" t="str">
            <v>679.54</v>
          </cell>
          <cell r="E3527" t="str">
            <v>682.62</v>
          </cell>
          <cell r="F3527" t="str">
            <v>89997 Vacuum flasks and other vacuum vessels, complete with cases; parts thereof (other than glass inners)</v>
          </cell>
        </row>
        <row r="3528">
          <cell r="C3528" t="str">
            <v>679.55</v>
          </cell>
          <cell r="E3528" t="str">
            <v>682.62</v>
          </cell>
          <cell r="F3528" t="str">
            <v>93100 Special transactions and commodities not classified according to kind</v>
          </cell>
        </row>
        <row r="3529">
          <cell r="C3529" t="str">
            <v>679.56</v>
          </cell>
          <cell r="E3529" t="str">
            <v>682.31</v>
          </cell>
          <cell r="F3529" t="str">
            <v>96100 Coin (other than gold coin), not being legal tender</v>
          </cell>
        </row>
        <row r="3530">
          <cell r="C3530" t="str">
            <v>679.59</v>
          </cell>
          <cell r="E3530" t="str">
            <v>682.32</v>
          </cell>
          <cell r="F3530" t="str">
            <v>97101 Gold (including gold plated with platinum), nonmonetary, unwrought or in semimanufactured forms or in powder form</v>
          </cell>
        </row>
        <row r="3531">
          <cell r="C3531" t="str">
            <v>679.59</v>
          </cell>
          <cell r="E3531" t="str">
            <v>682.32</v>
          </cell>
          <cell r="F3531" t="str">
            <v>97102 Base metals or silver, clad with gold, not further worked than semimanufactured</v>
          </cell>
        </row>
        <row r="3532">
          <cell r="C3532" t="str">
            <v>679.59</v>
          </cell>
          <cell r="E3532" t="str">
            <v>682.41</v>
          </cell>
          <cell r="F3532" t="str">
            <v>97103 Gold waste and scrap (including metal clad with gold but excluding sweepings containing other precious metals)</v>
          </cell>
        </row>
        <row r="3533">
          <cell r="C3533" t="str">
            <v>679.59</v>
          </cell>
          <cell r="E3533" t="str">
            <v>682.41</v>
          </cell>
          <cell r="F3533" t="str">
            <v xml:space="preserve">97200 </v>
          </cell>
        </row>
        <row r="3534">
          <cell r="C3534" t="str">
            <v>691.11</v>
          </cell>
          <cell r="E3534" t="str">
            <v>682.42</v>
          </cell>
        </row>
        <row r="3535">
          <cell r="C3535" t="str">
            <v>691.12</v>
          </cell>
          <cell r="E3535" t="str">
            <v>682.42</v>
          </cell>
        </row>
        <row r="3536">
          <cell r="C3536" t="str">
            <v>691.13</v>
          </cell>
          <cell r="E3536" t="str">
            <v>682.42</v>
          </cell>
        </row>
        <row r="3537">
          <cell r="C3537" t="str">
            <v>691.14</v>
          </cell>
          <cell r="E3537" t="str">
            <v>682.51</v>
          </cell>
        </row>
        <row r="3538">
          <cell r="C3538" t="str">
            <v>691.19</v>
          </cell>
          <cell r="E3538" t="str">
            <v>682.51</v>
          </cell>
        </row>
        <row r="3539">
          <cell r="C3539" t="str">
            <v>692.11</v>
          </cell>
          <cell r="E3539" t="str">
            <v>682.52</v>
          </cell>
        </row>
        <row r="3540">
          <cell r="C3540" t="str">
            <v>692.41</v>
          </cell>
          <cell r="E3540" t="str">
            <v>682.52</v>
          </cell>
        </row>
        <row r="3541">
          <cell r="C3541" t="str">
            <v>692.41</v>
          </cell>
          <cell r="E3541" t="str">
            <v>682.52</v>
          </cell>
        </row>
        <row r="3542">
          <cell r="C3542" t="str">
            <v>692.41</v>
          </cell>
          <cell r="E3542" t="str">
            <v>682.52</v>
          </cell>
        </row>
        <row r="3543">
          <cell r="C3543" t="str">
            <v>692.43</v>
          </cell>
          <cell r="E3543" t="str">
            <v>682.52</v>
          </cell>
        </row>
        <row r="3544">
          <cell r="C3544" t="str">
            <v>693.11</v>
          </cell>
          <cell r="E3544" t="str">
            <v>682.52</v>
          </cell>
        </row>
        <row r="3545">
          <cell r="C3545" t="str">
            <v>693.11</v>
          </cell>
          <cell r="E3545" t="str">
            <v>682.61</v>
          </cell>
        </row>
        <row r="3546">
          <cell r="C3546" t="str">
            <v>693.2</v>
          </cell>
          <cell r="E3546" t="str">
            <v>682.61</v>
          </cell>
        </row>
        <row r="3547">
          <cell r="C3547" t="str">
            <v>693.51</v>
          </cell>
          <cell r="E3547" t="str">
            <v>682.61</v>
          </cell>
        </row>
        <row r="3548">
          <cell r="C3548" t="str">
            <v>693.51</v>
          </cell>
          <cell r="E3548" t="str">
            <v>682.61</v>
          </cell>
        </row>
        <row r="3549">
          <cell r="C3549" t="str">
            <v>693.51</v>
          </cell>
          <cell r="E3549" t="str">
            <v>682.71</v>
          </cell>
        </row>
        <row r="3550">
          <cell r="C3550" t="str">
            <v>693.51</v>
          </cell>
          <cell r="E3550" t="str">
            <v>682.71</v>
          </cell>
        </row>
        <row r="3551">
          <cell r="C3551" t="str">
            <v>693.51</v>
          </cell>
          <cell r="E3551" t="str">
            <v>682.71</v>
          </cell>
        </row>
        <row r="3552">
          <cell r="C3552" t="str">
            <v>693.51</v>
          </cell>
          <cell r="E3552" t="str">
            <v>682.71</v>
          </cell>
        </row>
        <row r="3553">
          <cell r="C3553" t="str">
            <v>693.51</v>
          </cell>
          <cell r="E3553" t="str">
            <v>682.72</v>
          </cell>
        </row>
        <row r="3554">
          <cell r="C3554" t="str">
            <v>693.51</v>
          </cell>
          <cell r="E3554" t="str">
            <v>682.72</v>
          </cell>
        </row>
        <row r="3555">
          <cell r="C3555" t="str">
            <v>693.51</v>
          </cell>
          <cell r="E3555" t="str">
            <v>693.12</v>
          </cell>
        </row>
        <row r="3556">
          <cell r="C3556" t="str">
            <v>693.51</v>
          </cell>
          <cell r="E3556" t="str">
            <v>694.31</v>
          </cell>
        </row>
        <row r="3557">
          <cell r="C3557" t="str">
            <v>693.51</v>
          </cell>
          <cell r="E3557" t="str">
            <v>694.32</v>
          </cell>
        </row>
        <row r="3558">
          <cell r="C3558" t="str">
            <v>748.31</v>
          </cell>
          <cell r="E3558" t="str">
            <v>694.32</v>
          </cell>
        </row>
        <row r="3559">
          <cell r="C3559" t="str">
            <v>748.32</v>
          </cell>
          <cell r="E3559" t="str">
            <v>694.33</v>
          </cell>
        </row>
        <row r="3560">
          <cell r="C3560" t="str">
            <v>748.39</v>
          </cell>
          <cell r="E3560" t="str">
            <v>694.33</v>
          </cell>
        </row>
        <row r="3561">
          <cell r="C3561" t="str">
            <v>699.21</v>
          </cell>
          <cell r="E3561" t="str">
            <v>697.42</v>
          </cell>
        </row>
        <row r="3562">
          <cell r="C3562" t="str">
            <v>699.22</v>
          </cell>
          <cell r="E3562" t="str">
            <v>697.42</v>
          </cell>
        </row>
        <row r="3563">
          <cell r="C3563" t="str">
            <v>699.22</v>
          </cell>
          <cell r="E3563" t="str">
            <v>697.52</v>
          </cell>
        </row>
        <row r="3564">
          <cell r="C3564" t="str">
            <v>699.22</v>
          </cell>
          <cell r="E3564" t="str">
            <v>699.71</v>
          </cell>
        </row>
        <row r="3565">
          <cell r="C3565" t="str">
            <v>699.22</v>
          </cell>
          <cell r="E3565" t="str">
            <v>699.73</v>
          </cell>
        </row>
        <row r="3566">
          <cell r="C3566" t="str">
            <v>699.61</v>
          </cell>
          <cell r="E3566" t="str">
            <v>699.73</v>
          </cell>
        </row>
        <row r="3567">
          <cell r="C3567" t="str">
            <v>694.1</v>
          </cell>
          <cell r="E3567" t="str">
            <v>284.21</v>
          </cell>
        </row>
        <row r="3568">
          <cell r="C3568" t="str">
            <v>694.21</v>
          </cell>
          <cell r="E3568" t="str">
            <v>284.22</v>
          </cell>
        </row>
        <row r="3569">
          <cell r="C3569" t="str">
            <v>694.21</v>
          </cell>
          <cell r="E3569" t="str">
            <v>683.11</v>
          </cell>
        </row>
        <row r="3570">
          <cell r="C3570" t="str">
            <v>694.21</v>
          </cell>
          <cell r="E3570" t="str">
            <v>683.12</v>
          </cell>
        </row>
        <row r="3571">
          <cell r="C3571" t="str">
            <v>694.21</v>
          </cell>
          <cell r="E3571" t="str">
            <v>288.22</v>
          </cell>
        </row>
        <row r="3572">
          <cell r="C3572" t="str">
            <v>694.21</v>
          </cell>
          <cell r="E3572" t="str">
            <v>683.23</v>
          </cell>
        </row>
        <row r="3573">
          <cell r="C3573" t="str">
            <v>694.21</v>
          </cell>
          <cell r="E3573" t="str">
            <v>683.21</v>
          </cell>
        </row>
        <row r="3574">
          <cell r="C3574" t="str">
            <v>694.21</v>
          </cell>
          <cell r="E3574" t="str">
            <v>683.21</v>
          </cell>
        </row>
        <row r="3575">
          <cell r="C3575" t="str">
            <v>694.22</v>
          </cell>
          <cell r="E3575" t="str">
            <v>683.21</v>
          </cell>
        </row>
        <row r="3576">
          <cell r="C3576" t="str">
            <v>694.22</v>
          </cell>
          <cell r="E3576" t="str">
            <v>683.21</v>
          </cell>
        </row>
        <row r="3577">
          <cell r="C3577" t="str">
            <v>694.22</v>
          </cell>
          <cell r="E3577" t="str">
            <v>683.24</v>
          </cell>
        </row>
        <row r="3578">
          <cell r="C3578" t="str">
            <v>694.22</v>
          </cell>
          <cell r="E3578" t="str">
            <v>683.24</v>
          </cell>
        </row>
        <row r="3579">
          <cell r="C3579" t="str">
            <v>694.22</v>
          </cell>
          <cell r="E3579" t="str">
            <v>683.22</v>
          </cell>
        </row>
        <row r="3580">
          <cell r="C3580" t="str">
            <v>699.31</v>
          </cell>
          <cell r="E3580" t="str">
            <v>683.22</v>
          </cell>
        </row>
        <row r="3581">
          <cell r="C3581" t="str">
            <v>699.32</v>
          </cell>
          <cell r="E3581" t="str">
            <v>683.22</v>
          </cell>
        </row>
        <row r="3582">
          <cell r="C3582" t="str">
            <v>699.32</v>
          </cell>
          <cell r="E3582" t="str">
            <v>699.75</v>
          </cell>
        </row>
        <row r="3583">
          <cell r="C3583" t="str">
            <v>699.31</v>
          </cell>
          <cell r="E3583" t="str">
            <v>699.75</v>
          </cell>
        </row>
        <row r="3584">
          <cell r="C3584" t="str">
            <v>699.41</v>
          </cell>
          <cell r="E3584" t="str">
            <v>684.11</v>
          </cell>
        </row>
        <row r="3585">
          <cell r="C3585" t="str">
            <v>699.41</v>
          </cell>
          <cell r="E3585" t="str">
            <v>684.12</v>
          </cell>
        </row>
        <row r="3586">
          <cell r="C3586" t="str">
            <v>699.41</v>
          </cell>
          <cell r="E3586" t="str">
            <v>288.23</v>
          </cell>
        </row>
        <row r="3587">
          <cell r="C3587" t="str">
            <v>697.31</v>
          </cell>
          <cell r="E3587" t="str">
            <v>684.25</v>
          </cell>
        </row>
        <row r="3588">
          <cell r="C3588" t="str">
            <v>697.31</v>
          </cell>
          <cell r="E3588" t="str">
            <v>684.25</v>
          </cell>
        </row>
        <row r="3589">
          <cell r="C3589" t="str">
            <v>697.31</v>
          </cell>
          <cell r="E3589" t="str">
            <v>684.21</v>
          </cell>
        </row>
        <row r="3590">
          <cell r="C3590" t="str">
            <v>697.32</v>
          </cell>
          <cell r="E3590" t="str">
            <v>684.21</v>
          </cell>
        </row>
        <row r="3591">
          <cell r="C3591" t="str">
            <v>697.32</v>
          </cell>
          <cell r="E3591" t="str">
            <v>684.21</v>
          </cell>
        </row>
        <row r="3592">
          <cell r="C3592" t="str">
            <v>697.32</v>
          </cell>
          <cell r="E3592" t="str">
            <v>684.22</v>
          </cell>
        </row>
        <row r="3593">
          <cell r="C3593" t="str">
            <v>697.33</v>
          </cell>
          <cell r="E3593" t="str">
            <v>684.22</v>
          </cell>
        </row>
        <row r="3594">
          <cell r="C3594" t="str">
            <v>812.11</v>
          </cell>
          <cell r="E3594" t="str">
            <v>684.22</v>
          </cell>
        </row>
        <row r="3595">
          <cell r="C3595" t="str">
            <v>812.11</v>
          </cell>
          <cell r="E3595" t="str">
            <v>684.22</v>
          </cell>
        </row>
        <row r="3596">
          <cell r="C3596" t="str">
            <v>812.15</v>
          </cell>
          <cell r="E3596" t="str">
            <v>684.23</v>
          </cell>
        </row>
        <row r="3597">
          <cell r="C3597" t="str">
            <v>697.44</v>
          </cell>
          <cell r="E3597" t="str">
            <v>684.23</v>
          </cell>
        </row>
        <row r="3598">
          <cell r="C3598" t="str">
            <v>697.41</v>
          </cell>
          <cell r="E3598" t="str">
            <v>684.23</v>
          </cell>
        </row>
        <row r="3599">
          <cell r="C3599" t="str">
            <v>697.41</v>
          </cell>
          <cell r="E3599" t="str">
            <v>684.23</v>
          </cell>
        </row>
        <row r="3600">
          <cell r="C3600" t="str">
            <v>697.41</v>
          </cell>
          <cell r="E3600" t="str">
            <v>684.24</v>
          </cell>
        </row>
        <row r="3601">
          <cell r="C3601" t="str">
            <v>697.41</v>
          </cell>
          <cell r="E3601" t="str">
            <v>684.24</v>
          </cell>
        </row>
        <row r="3602">
          <cell r="C3602" t="str">
            <v>697.41</v>
          </cell>
          <cell r="E3602" t="str">
            <v>684.24</v>
          </cell>
        </row>
        <row r="3603">
          <cell r="C3603" t="str">
            <v>697.51</v>
          </cell>
          <cell r="E3603" t="str">
            <v>684.26</v>
          </cell>
        </row>
        <row r="3604">
          <cell r="C3604" t="str">
            <v>697.51</v>
          </cell>
          <cell r="E3604" t="str">
            <v>684.26</v>
          </cell>
        </row>
        <row r="3605">
          <cell r="C3605" t="str">
            <v>697.51</v>
          </cell>
          <cell r="E3605" t="str">
            <v>684.27</v>
          </cell>
        </row>
        <row r="3606">
          <cell r="C3606" t="str">
            <v>697.51</v>
          </cell>
          <cell r="E3606" t="str">
            <v>691.21</v>
          </cell>
        </row>
        <row r="3607">
          <cell r="C3607" t="str">
            <v>699.62</v>
          </cell>
          <cell r="E3607" t="str">
            <v>691.29</v>
          </cell>
        </row>
        <row r="3608">
          <cell r="C3608" t="str">
            <v>699.63</v>
          </cell>
          <cell r="E3608" t="str">
            <v>692.12</v>
          </cell>
        </row>
        <row r="3609">
          <cell r="C3609" t="str">
            <v>699.63</v>
          </cell>
          <cell r="E3609" t="str">
            <v>692.42</v>
          </cell>
        </row>
        <row r="3610">
          <cell r="C3610" t="str">
            <v>699.65</v>
          </cell>
          <cell r="E3610" t="str">
            <v>692.42</v>
          </cell>
        </row>
        <row r="3611">
          <cell r="C3611" t="str">
            <v>699.65</v>
          </cell>
          <cell r="E3611" t="str">
            <v>692.44</v>
          </cell>
        </row>
        <row r="3612">
          <cell r="C3612" t="str">
            <v>699.67</v>
          </cell>
          <cell r="E3612" t="str">
            <v>693.13</v>
          </cell>
        </row>
        <row r="3613">
          <cell r="C3613" t="str">
            <v>699.69</v>
          </cell>
          <cell r="E3613" t="str">
            <v>693.13</v>
          </cell>
        </row>
        <row r="3614">
          <cell r="C3614" t="str">
            <v>283.21</v>
          </cell>
          <cell r="E3614" t="str">
            <v>697.43</v>
          </cell>
          <cell r="F3614" t="str">
            <v>52239 Inorganic oxygen compounds of nonmetals, n.e.s.</v>
          </cell>
        </row>
        <row r="3615">
          <cell r="C3615" t="str">
            <v>283.22</v>
          </cell>
          <cell r="E3615" t="str">
            <v>697.43</v>
          </cell>
          <cell r="F3615" t="str">
            <v>52241 Halides and halide oxides of nonmetals</v>
          </cell>
        </row>
        <row r="3616">
          <cell r="C3616" t="str">
            <v>682.11</v>
          </cell>
          <cell r="E3616" t="str">
            <v>697.53</v>
          </cell>
        </row>
        <row r="3617">
          <cell r="C3617" t="str">
            <v>682.12</v>
          </cell>
          <cell r="E3617" t="str">
            <v>694.4</v>
          </cell>
        </row>
        <row r="3618">
          <cell r="C3618" t="str">
            <v>682.12</v>
          </cell>
          <cell r="E3618" t="str">
            <v>699.79</v>
          </cell>
        </row>
        <row r="3619">
          <cell r="C3619" t="str">
            <v>682.12</v>
          </cell>
          <cell r="E3619" t="str">
            <v>699.79</v>
          </cell>
        </row>
        <row r="3620">
          <cell r="C3620" t="str">
            <v>682.12</v>
          </cell>
          <cell r="E3620" t="str">
            <v>685.12</v>
          </cell>
        </row>
        <row r="3621">
          <cell r="C3621" t="str">
            <v>682.14</v>
          </cell>
          <cell r="E3621" t="str">
            <v>685.11</v>
          </cell>
        </row>
        <row r="3622">
          <cell r="C3622" t="str">
            <v>682.14</v>
          </cell>
          <cell r="E3622" t="str">
            <v>685.11</v>
          </cell>
        </row>
        <row r="3623">
          <cell r="C3623" t="str">
            <v>682.14</v>
          </cell>
          <cell r="E3623" t="str">
            <v>288.24</v>
          </cell>
        </row>
        <row r="3624">
          <cell r="C3624" t="str">
            <v>682.14</v>
          </cell>
          <cell r="E3624" t="str">
            <v>685.2</v>
          </cell>
        </row>
        <row r="3625">
          <cell r="C3625" t="str">
            <v>288.21</v>
          </cell>
          <cell r="E3625" t="str">
            <v>685.2</v>
          </cell>
          <cell r="F3625" t="str">
            <v>52351 Nitrites</v>
          </cell>
        </row>
        <row r="3626">
          <cell r="C3626" t="str">
            <v>682.13</v>
          </cell>
          <cell r="E3626" t="str">
            <v>685.2</v>
          </cell>
        </row>
        <row r="3627">
          <cell r="C3627" t="str">
            <v>682.62</v>
          </cell>
          <cell r="E3627" t="str">
            <v>699.76</v>
          </cell>
        </row>
        <row r="3628">
          <cell r="C3628" t="str">
            <v>682.62</v>
          </cell>
          <cell r="E3628" t="str">
            <v>686.11</v>
          </cell>
        </row>
        <row r="3629">
          <cell r="C3629" t="str">
            <v>682.31</v>
          </cell>
          <cell r="E3629" t="str">
            <v>686.11</v>
          </cell>
        </row>
        <row r="3630">
          <cell r="C3630" t="str">
            <v>682.32</v>
          </cell>
          <cell r="E3630" t="str">
            <v>686.12</v>
          </cell>
        </row>
        <row r="3631">
          <cell r="C3631" t="str">
            <v>682.32</v>
          </cell>
          <cell r="E3631" t="str">
            <v>288.25</v>
          </cell>
        </row>
        <row r="3632">
          <cell r="C3632" t="str">
            <v>682.32</v>
          </cell>
          <cell r="E3632" t="str">
            <v>686.33</v>
          </cell>
        </row>
        <row r="3633">
          <cell r="C3633" t="str">
            <v>682.41</v>
          </cell>
          <cell r="E3633" t="str">
            <v>686.33</v>
          </cell>
        </row>
        <row r="3634">
          <cell r="C3634" t="str">
            <v>682.41</v>
          </cell>
          <cell r="E3634" t="str">
            <v>686.31</v>
          </cell>
        </row>
        <row r="3635">
          <cell r="C3635" t="str">
            <v>682.42</v>
          </cell>
          <cell r="E3635" t="str">
            <v>686.32</v>
          </cell>
        </row>
        <row r="3636">
          <cell r="C3636" t="str">
            <v>682.42</v>
          </cell>
          <cell r="E3636" t="str">
            <v>699.77</v>
          </cell>
        </row>
        <row r="3637">
          <cell r="C3637" t="str">
            <v>682.42</v>
          </cell>
          <cell r="E3637" t="str">
            <v>687.11</v>
          </cell>
        </row>
        <row r="3638">
          <cell r="C3638" t="str">
            <v>682.51</v>
          </cell>
          <cell r="E3638" t="str">
            <v>687.12</v>
          </cell>
        </row>
        <row r="3639">
          <cell r="C3639" t="str">
            <v>682.51</v>
          </cell>
          <cell r="E3639" t="str">
            <v>288.26</v>
          </cell>
        </row>
        <row r="3640">
          <cell r="C3640" t="str">
            <v>682.52</v>
          </cell>
          <cell r="E3640" t="str">
            <v>687.2</v>
          </cell>
        </row>
        <row r="3641">
          <cell r="C3641" t="str">
            <v>682.52</v>
          </cell>
          <cell r="E3641" t="str">
            <v>699.78</v>
          </cell>
        </row>
        <row r="3642">
          <cell r="C3642" t="str">
            <v>682.52</v>
          </cell>
          <cell r="E3642" t="str">
            <v>689.11</v>
          </cell>
        </row>
        <row r="3643">
          <cell r="C3643" t="str">
            <v>682.52</v>
          </cell>
          <cell r="E3643" t="str">
            <v>689.11</v>
          </cell>
        </row>
        <row r="3644">
          <cell r="C3644" t="str">
            <v>682.52</v>
          </cell>
          <cell r="E3644" t="str">
            <v>699.91</v>
          </cell>
        </row>
        <row r="3645">
          <cell r="C3645" t="str">
            <v>682.52</v>
          </cell>
          <cell r="E3645" t="str">
            <v>689.11</v>
          </cell>
        </row>
        <row r="3646">
          <cell r="C3646" t="str">
            <v>682.61</v>
          </cell>
          <cell r="E3646" t="str">
            <v>699.91</v>
          </cell>
        </row>
        <row r="3647">
          <cell r="C3647" t="str">
            <v>682.61</v>
          </cell>
          <cell r="E3647" t="str">
            <v>689.12</v>
          </cell>
        </row>
        <row r="3648">
          <cell r="C3648" t="str">
            <v>682.61</v>
          </cell>
          <cell r="E3648" t="str">
            <v>689.12</v>
          </cell>
        </row>
        <row r="3649">
          <cell r="C3649" t="str">
            <v>682.61</v>
          </cell>
          <cell r="E3649" t="str">
            <v>699.92</v>
          </cell>
        </row>
        <row r="3650">
          <cell r="C3650" t="str">
            <v>682.71</v>
          </cell>
          <cell r="E3650" t="str">
            <v>699.92</v>
          </cell>
        </row>
        <row r="3651">
          <cell r="C3651" t="str">
            <v>682.71</v>
          </cell>
          <cell r="E3651" t="str">
            <v>689.12</v>
          </cell>
        </row>
        <row r="3652">
          <cell r="C3652" t="str">
            <v>682.71</v>
          </cell>
          <cell r="E3652" t="str">
            <v>699.92</v>
          </cell>
        </row>
        <row r="3653">
          <cell r="C3653" t="str">
            <v>682.71</v>
          </cell>
          <cell r="E3653" t="str">
            <v>689.13</v>
          </cell>
        </row>
        <row r="3654">
          <cell r="C3654" t="str">
            <v>682.72</v>
          </cell>
          <cell r="E3654" t="str">
            <v>689.13</v>
          </cell>
        </row>
        <row r="3655">
          <cell r="C3655" t="str">
            <v>682.72</v>
          </cell>
          <cell r="E3655" t="str">
            <v>699.93</v>
          </cell>
        </row>
        <row r="3656">
          <cell r="C3656" t="str">
            <v>693.12</v>
          </cell>
          <cell r="E3656" t="str">
            <v>689.15</v>
          </cell>
        </row>
        <row r="3657">
          <cell r="C3657" t="str">
            <v>693.52</v>
          </cell>
          <cell r="E3657" t="str">
            <v>689.15</v>
          </cell>
        </row>
        <row r="3658">
          <cell r="C3658" t="str">
            <v>693.52</v>
          </cell>
          <cell r="E3658" t="str">
            <v>689.14</v>
          </cell>
        </row>
        <row r="3659">
          <cell r="C3659" t="str">
            <v>694.31</v>
          </cell>
          <cell r="E3659" t="str">
            <v>699.94</v>
          </cell>
        </row>
        <row r="3660">
          <cell r="C3660" t="str">
            <v>694.32</v>
          </cell>
          <cell r="E3660" t="str">
            <v>699.94</v>
          </cell>
        </row>
        <row r="3661">
          <cell r="C3661" t="str">
            <v>694.32</v>
          </cell>
          <cell r="E3661" t="str">
            <v>689.81</v>
          </cell>
        </row>
        <row r="3662">
          <cell r="C3662" t="str">
            <v>694.33</v>
          </cell>
          <cell r="E3662" t="str">
            <v>689.81</v>
          </cell>
        </row>
        <row r="3663">
          <cell r="C3663" t="str">
            <v>694.33</v>
          </cell>
          <cell r="E3663" t="str">
            <v>699.81</v>
          </cell>
        </row>
        <row r="3664">
          <cell r="C3664" t="str">
            <v>699.42</v>
          </cell>
          <cell r="E3664" t="str">
            <v>689.92</v>
          </cell>
        </row>
        <row r="3665">
          <cell r="C3665" t="str">
            <v>697.34</v>
          </cell>
          <cell r="E3665" t="str">
            <v>689.82</v>
          </cell>
        </row>
        <row r="3666">
          <cell r="C3666" t="str">
            <v>697.42</v>
          </cell>
          <cell r="E3666" t="str">
            <v>689.82</v>
          </cell>
        </row>
        <row r="3667">
          <cell r="C3667" t="str">
            <v>697.42</v>
          </cell>
          <cell r="E3667" t="str">
            <v>699.83</v>
          </cell>
        </row>
        <row r="3668">
          <cell r="C3668" t="str">
            <v>697.52</v>
          </cell>
          <cell r="E3668" t="str">
            <v>689.83</v>
          </cell>
        </row>
        <row r="3669">
          <cell r="C3669" t="str">
            <v>699.71</v>
          </cell>
          <cell r="E3669" t="str">
            <v>689.83</v>
          </cell>
        </row>
        <row r="3670">
          <cell r="C3670" t="str">
            <v>699.73</v>
          </cell>
          <cell r="E3670" t="str">
            <v>699.85</v>
          </cell>
        </row>
        <row r="3671">
          <cell r="C3671" t="str">
            <v>699.73</v>
          </cell>
          <cell r="E3671" t="str">
            <v>689.84</v>
          </cell>
        </row>
        <row r="3672">
          <cell r="C3672" t="str">
            <v>284.21</v>
          </cell>
          <cell r="E3672" t="str">
            <v>689.84</v>
          </cell>
          <cell r="F3672" t="str">
            <v>52251 Zinc oxide; zinc peroxide</v>
          </cell>
        </row>
        <row r="3673">
          <cell r="C3673" t="str">
            <v>284.22</v>
          </cell>
          <cell r="E3673" t="str">
            <v>699.87</v>
          </cell>
          <cell r="F3673" t="str">
            <v>52252 Chromium oxides and hydroxides</v>
          </cell>
        </row>
        <row r="3674">
          <cell r="C3674" t="str">
            <v>683.11</v>
          </cell>
          <cell r="E3674" t="str">
            <v>689.93</v>
          </cell>
        </row>
        <row r="3675">
          <cell r="C3675" t="str">
            <v>683.12</v>
          </cell>
          <cell r="E3675" t="str">
            <v>689.93</v>
          </cell>
        </row>
        <row r="3676">
          <cell r="C3676" t="str">
            <v>288.22</v>
          </cell>
          <cell r="E3676" t="str">
            <v>689.93</v>
          </cell>
          <cell r="F3676" t="str">
            <v>52352 Potassium nitrate</v>
          </cell>
        </row>
        <row r="3677">
          <cell r="C3677" t="str">
            <v>683.23</v>
          </cell>
          <cell r="E3677" t="str">
            <v>689.94</v>
          </cell>
        </row>
        <row r="3678">
          <cell r="C3678" t="str">
            <v>683.21</v>
          </cell>
          <cell r="E3678" t="str">
            <v>689.91</v>
          </cell>
        </row>
        <row r="3679">
          <cell r="C3679" t="str">
            <v>683.21</v>
          </cell>
          <cell r="E3679" t="str">
            <v>689.91</v>
          </cell>
        </row>
        <row r="3680">
          <cell r="C3680" t="str">
            <v>683.21</v>
          </cell>
          <cell r="E3680" t="str">
            <v>699.95</v>
          </cell>
        </row>
        <row r="3681">
          <cell r="C3681" t="str">
            <v>683.21</v>
          </cell>
          <cell r="E3681" t="str">
            <v>689.95</v>
          </cell>
        </row>
        <row r="3682">
          <cell r="C3682" t="str">
            <v>683.24</v>
          </cell>
          <cell r="E3682" t="str">
            <v>689.95</v>
          </cell>
        </row>
        <row r="3683">
          <cell r="C3683" t="str">
            <v>683.24</v>
          </cell>
          <cell r="E3683" t="str">
            <v>689.95</v>
          </cell>
        </row>
        <row r="3684">
          <cell r="C3684" t="str">
            <v>683.22</v>
          </cell>
          <cell r="E3684" t="str">
            <v>689.98</v>
          </cell>
        </row>
        <row r="3685">
          <cell r="C3685" t="str">
            <v>683.22</v>
          </cell>
          <cell r="E3685" t="str">
            <v>689.98</v>
          </cell>
        </row>
        <row r="3686">
          <cell r="C3686" t="str">
            <v>683.22</v>
          </cell>
          <cell r="E3686" t="str">
            <v>699.99</v>
          </cell>
        </row>
        <row r="3687">
          <cell r="C3687" t="str">
            <v>699.75</v>
          </cell>
          <cell r="E3687" t="str">
            <v>689.98</v>
          </cell>
        </row>
        <row r="3688">
          <cell r="C3688" t="str">
            <v>699.75</v>
          </cell>
          <cell r="E3688" t="str">
            <v>699.99</v>
          </cell>
        </row>
        <row r="3689">
          <cell r="C3689" t="str">
            <v>684.11</v>
          </cell>
          <cell r="E3689" t="str">
            <v>689.99</v>
          </cell>
        </row>
        <row r="3690">
          <cell r="C3690" t="str">
            <v>684.12</v>
          </cell>
          <cell r="E3690" t="str">
            <v>695.1</v>
          </cell>
        </row>
        <row r="3691">
          <cell r="C3691" t="str">
            <v>288.23</v>
          </cell>
          <cell r="E3691" t="str">
            <v>695.1</v>
          </cell>
          <cell r="F3691" t="str">
            <v>52359 Nitrates, n.e.s.</v>
          </cell>
        </row>
        <row r="3692">
          <cell r="C3692" t="str">
            <v>684.25</v>
          </cell>
          <cell r="E3692" t="str">
            <v>695.1</v>
          </cell>
        </row>
        <row r="3693">
          <cell r="C3693" t="str">
            <v>684.25</v>
          </cell>
          <cell r="E3693" t="str">
            <v>695.1</v>
          </cell>
        </row>
        <row r="3694">
          <cell r="C3694" t="str">
            <v>684.21</v>
          </cell>
          <cell r="E3694" t="str">
            <v>695.1</v>
          </cell>
        </row>
        <row r="3695">
          <cell r="C3695" t="str">
            <v>684.21</v>
          </cell>
          <cell r="E3695" t="str">
            <v>695.1</v>
          </cell>
        </row>
        <row r="3696">
          <cell r="C3696" t="str">
            <v>684.21</v>
          </cell>
          <cell r="E3696" t="str">
            <v>695.1</v>
          </cell>
        </row>
        <row r="3697">
          <cell r="C3697" t="str">
            <v>684.22</v>
          </cell>
          <cell r="E3697" t="str">
            <v>695.21</v>
          </cell>
        </row>
        <row r="3698">
          <cell r="C3698" t="str">
            <v>684.22</v>
          </cell>
          <cell r="E3698" t="str">
            <v>695.51</v>
          </cell>
        </row>
        <row r="3699">
          <cell r="C3699" t="str">
            <v>684.22</v>
          </cell>
          <cell r="E3699" t="str">
            <v>695.52</v>
          </cell>
        </row>
        <row r="3700">
          <cell r="C3700" t="str">
            <v>684.22</v>
          </cell>
          <cell r="E3700" t="str">
            <v>695.53</v>
          </cell>
        </row>
        <row r="3701">
          <cell r="C3701" t="str">
            <v>684.23</v>
          </cell>
          <cell r="E3701" t="str">
            <v>695.54</v>
          </cell>
        </row>
        <row r="3702">
          <cell r="C3702" t="str">
            <v>684.23</v>
          </cell>
          <cell r="E3702" t="str">
            <v>695.55</v>
          </cell>
        </row>
        <row r="3703">
          <cell r="C3703" t="str">
            <v>684.23</v>
          </cell>
          <cell r="E3703" t="str">
            <v>695.59</v>
          </cell>
        </row>
        <row r="3704">
          <cell r="C3704" t="str">
            <v>684.23</v>
          </cell>
          <cell r="E3704" t="str">
            <v>695.22</v>
          </cell>
        </row>
        <row r="3705">
          <cell r="C3705" t="str">
            <v>684.24</v>
          </cell>
          <cell r="E3705" t="str">
            <v>695.23</v>
          </cell>
        </row>
        <row r="3706">
          <cell r="C3706" t="str">
            <v>684.24</v>
          </cell>
          <cell r="E3706" t="str">
            <v>695.23</v>
          </cell>
        </row>
        <row r="3707">
          <cell r="C3707" t="str">
            <v>684.24</v>
          </cell>
          <cell r="E3707" t="str">
            <v>695.23</v>
          </cell>
        </row>
        <row r="3708">
          <cell r="C3708" t="str">
            <v>684.26</v>
          </cell>
          <cell r="E3708" t="str">
            <v>695.3</v>
          </cell>
        </row>
        <row r="3709">
          <cell r="C3709" t="str">
            <v>684.26</v>
          </cell>
          <cell r="E3709" t="str">
            <v>695.3</v>
          </cell>
        </row>
        <row r="3710">
          <cell r="C3710" t="str">
            <v>684.27</v>
          </cell>
          <cell r="E3710" t="str">
            <v>695.3</v>
          </cell>
        </row>
        <row r="3711">
          <cell r="C3711" t="str">
            <v>691.21</v>
          </cell>
          <cell r="E3711" t="str">
            <v>695.41</v>
          </cell>
        </row>
        <row r="3712">
          <cell r="C3712" t="str">
            <v>691.29</v>
          </cell>
          <cell r="E3712" t="str">
            <v>695.42</v>
          </cell>
        </row>
        <row r="3713">
          <cell r="C3713" t="str">
            <v>692.12</v>
          </cell>
          <cell r="E3713" t="str">
            <v>695.43</v>
          </cell>
        </row>
        <row r="3714">
          <cell r="C3714" t="str">
            <v>692.42</v>
          </cell>
          <cell r="E3714" t="str">
            <v>695.44</v>
          </cell>
        </row>
        <row r="3715">
          <cell r="C3715" t="str">
            <v>692.42</v>
          </cell>
          <cell r="E3715" t="str">
            <v>695.45</v>
          </cell>
        </row>
        <row r="3716">
          <cell r="C3716" t="str">
            <v>692.44</v>
          </cell>
          <cell r="E3716" t="str">
            <v>695.46</v>
          </cell>
        </row>
        <row r="3717">
          <cell r="C3717" t="str">
            <v>693.13</v>
          </cell>
          <cell r="E3717" t="str">
            <v>695.46</v>
          </cell>
        </row>
        <row r="3718">
          <cell r="C3718" t="str">
            <v>693.13</v>
          </cell>
          <cell r="E3718" t="str">
            <v>695.47</v>
          </cell>
        </row>
        <row r="3719">
          <cell r="C3719" t="str">
            <v>697.43</v>
          </cell>
          <cell r="E3719" t="str">
            <v>695.48</v>
          </cell>
        </row>
        <row r="3720">
          <cell r="C3720" t="str">
            <v>697.43</v>
          </cell>
          <cell r="E3720" t="str">
            <v>695.49</v>
          </cell>
        </row>
        <row r="3721">
          <cell r="C3721" t="str">
            <v>697.53</v>
          </cell>
          <cell r="E3721" t="str">
            <v>695.7</v>
          </cell>
        </row>
        <row r="3722">
          <cell r="C3722" t="str">
            <v>694.4</v>
          </cell>
          <cell r="E3722" t="str">
            <v>695.63</v>
          </cell>
        </row>
        <row r="3723">
          <cell r="C3723" t="str">
            <v>699.79</v>
          </cell>
          <cell r="E3723" t="str">
            <v>695.63</v>
          </cell>
        </row>
        <row r="3724">
          <cell r="C3724" t="str">
            <v>699.79</v>
          </cell>
          <cell r="E3724" t="str">
            <v>695.64</v>
          </cell>
        </row>
        <row r="3725">
          <cell r="C3725" t="str">
            <v>685.12</v>
          </cell>
          <cell r="E3725" t="str">
            <v>695.64</v>
          </cell>
        </row>
        <row r="3726">
          <cell r="C3726" t="str">
            <v>685.11</v>
          </cell>
          <cell r="E3726" t="str">
            <v>695.64</v>
          </cell>
        </row>
        <row r="3727">
          <cell r="C3727" t="str">
            <v>685.11</v>
          </cell>
          <cell r="E3727" t="str">
            <v>695.64</v>
          </cell>
        </row>
        <row r="3728">
          <cell r="C3728" t="str">
            <v>288.24</v>
          </cell>
          <cell r="E3728" t="str">
            <v>695.64</v>
          </cell>
          <cell r="F3728" t="str">
            <v>52361 Phosphinates (hypophosphites) and phosphonates (phosphites)</v>
          </cell>
        </row>
        <row r="3729">
          <cell r="C3729" t="str">
            <v>685.21</v>
          </cell>
          <cell r="E3729" t="str">
            <v>695.64</v>
          </cell>
        </row>
        <row r="3730">
          <cell r="C3730" t="str">
            <v>685.22</v>
          </cell>
          <cell r="E3730" t="str">
            <v>695.64</v>
          </cell>
        </row>
        <row r="3731">
          <cell r="C3731" t="str">
            <v>685.22</v>
          </cell>
          <cell r="E3731" t="str">
            <v>695.64</v>
          </cell>
        </row>
        <row r="3732">
          <cell r="C3732" t="str">
            <v>685.22</v>
          </cell>
          <cell r="E3732" t="str">
            <v>695.61</v>
          </cell>
        </row>
        <row r="3733">
          <cell r="C3733" t="str">
            <v>685.24</v>
          </cell>
          <cell r="E3733" t="str">
            <v>695.61</v>
          </cell>
        </row>
        <row r="3734">
          <cell r="C3734" t="str">
            <v>699.76</v>
          </cell>
          <cell r="E3734" t="str">
            <v>695.61</v>
          </cell>
        </row>
        <row r="3735">
          <cell r="C3735" t="str">
            <v>686.11</v>
          </cell>
          <cell r="E3735" t="str">
            <v>695.61</v>
          </cell>
        </row>
        <row r="3736">
          <cell r="C3736" t="str">
            <v>686.11</v>
          </cell>
          <cell r="E3736" t="str">
            <v>695.61</v>
          </cell>
        </row>
        <row r="3737">
          <cell r="C3737" t="str">
            <v>686.12</v>
          </cell>
          <cell r="E3737" t="str">
            <v>695.62</v>
          </cell>
        </row>
        <row r="3738">
          <cell r="C3738" t="str">
            <v>288.25</v>
          </cell>
          <cell r="E3738" t="str">
            <v>697.81</v>
          </cell>
          <cell r="F3738" t="str">
            <v>52362 Triammonium phosphate</v>
          </cell>
        </row>
        <row r="3739">
          <cell r="C3739" t="str">
            <v>686.33</v>
          </cell>
          <cell r="E3739" t="str">
            <v>696.8</v>
          </cell>
        </row>
        <row r="3740">
          <cell r="C3740" t="str">
            <v>686.33</v>
          </cell>
          <cell r="E3740" t="str">
            <v>696.8</v>
          </cell>
        </row>
        <row r="3741">
          <cell r="C3741" t="str">
            <v>686.31</v>
          </cell>
          <cell r="E3741" t="str">
            <v>696.8</v>
          </cell>
        </row>
        <row r="3742">
          <cell r="C3742" t="str">
            <v>686.32</v>
          </cell>
          <cell r="E3742" t="str">
            <v>696.8</v>
          </cell>
        </row>
        <row r="3743">
          <cell r="C3743" t="str">
            <v>686.34</v>
          </cell>
          <cell r="E3743" t="str">
            <v>696.8</v>
          </cell>
        </row>
        <row r="3744">
          <cell r="C3744" t="str">
            <v>699.77</v>
          </cell>
          <cell r="E3744" t="str">
            <v>696.8</v>
          </cell>
        </row>
        <row r="3745">
          <cell r="C3745" t="str">
            <v>687.11</v>
          </cell>
          <cell r="E3745" t="str">
            <v>696.31</v>
          </cell>
        </row>
        <row r="3746">
          <cell r="C3746" t="str">
            <v>687.12</v>
          </cell>
          <cell r="E3746" t="str">
            <v>696.35</v>
          </cell>
        </row>
        <row r="3747">
          <cell r="C3747" t="str">
            <v>288.26</v>
          </cell>
          <cell r="E3747" t="str">
            <v>696.38</v>
          </cell>
          <cell r="F3747" t="str">
            <v>52363 Phosphates, n.e.s.</v>
          </cell>
        </row>
        <row r="3748">
          <cell r="C3748" t="str">
            <v>687.21</v>
          </cell>
          <cell r="E3748" t="str">
            <v>696.4</v>
          </cell>
        </row>
        <row r="3749">
          <cell r="C3749" t="str">
            <v>687.22</v>
          </cell>
          <cell r="E3749" t="str">
            <v>696.51</v>
          </cell>
        </row>
        <row r="3750">
          <cell r="C3750" t="str">
            <v>687.23</v>
          </cell>
          <cell r="E3750" t="str">
            <v>696.55</v>
          </cell>
        </row>
        <row r="3751">
          <cell r="C3751" t="str">
            <v>687.24</v>
          </cell>
          <cell r="E3751" t="str">
            <v>696.59</v>
          </cell>
        </row>
        <row r="3752">
          <cell r="C3752" t="str">
            <v>699.78</v>
          </cell>
          <cell r="E3752" t="str">
            <v>696.61</v>
          </cell>
        </row>
        <row r="3753">
          <cell r="C3753" t="str">
            <v>689.11</v>
          </cell>
          <cell r="E3753" t="str">
            <v>696.62</v>
          </cell>
        </row>
        <row r="3754">
          <cell r="C3754" t="str">
            <v>689.11</v>
          </cell>
          <cell r="E3754" t="str">
            <v>696.63</v>
          </cell>
        </row>
        <row r="3755">
          <cell r="C3755" t="str">
            <v>699.91</v>
          </cell>
          <cell r="E3755" t="str">
            <v>696.69</v>
          </cell>
        </row>
        <row r="3756">
          <cell r="C3756" t="str">
            <v>699.91</v>
          </cell>
          <cell r="E3756" t="str">
            <v>699.11</v>
          </cell>
        </row>
        <row r="3757">
          <cell r="C3757" t="str">
            <v>689.11</v>
          </cell>
          <cell r="E3757" t="str">
            <v>699.11</v>
          </cell>
        </row>
        <row r="3758">
          <cell r="C3758" t="str">
            <v>699.91</v>
          </cell>
          <cell r="E3758" t="str">
            <v>699.11</v>
          </cell>
        </row>
        <row r="3759">
          <cell r="C3759" t="str">
            <v>689.12</v>
          </cell>
          <cell r="E3759" t="str">
            <v>699.11</v>
          </cell>
        </row>
        <row r="3760">
          <cell r="C3760" t="str">
            <v>689.12</v>
          </cell>
          <cell r="E3760" t="str">
            <v>699.11</v>
          </cell>
        </row>
        <row r="3761">
          <cell r="C3761" t="str">
            <v>699.92</v>
          </cell>
          <cell r="E3761" t="str">
            <v>699.11</v>
          </cell>
        </row>
        <row r="3762">
          <cell r="C3762" t="str">
            <v>699.92</v>
          </cell>
          <cell r="E3762" t="str">
            <v>699.11</v>
          </cell>
        </row>
        <row r="3763">
          <cell r="C3763" t="str">
            <v>689.12</v>
          </cell>
          <cell r="E3763" t="str">
            <v>699.13</v>
          </cell>
        </row>
        <row r="3764">
          <cell r="C3764" t="str">
            <v>699.92</v>
          </cell>
          <cell r="E3764" t="str">
            <v>699.14</v>
          </cell>
        </row>
        <row r="3765">
          <cell r="C3765" t="str">
            <v>689.13</v>
          </cell>
          <cell r="E3765" t="str">
            <v>699.15</v>
          </cell>
        </row>
        <row r="3766">
          <cell r="C3766" t="str">
            <v>689.13</v>
          </cell>
          <cell r="E3766" t="str">
            <v>699.16</v>
          </cell>
        </row>
        <row r="3767">
          <cell r="C3767" t="str">
            <v>699.93</v>
          </cell>
          <cell r="E3767" t="str">
            <v>699.17</v>
          </cell>
        </row>
        <row r="3768">
          <cell r="C3768" t="str">
            <v>689.15</v>
          </cell>
          <cell r="E3768" t="str">
            <v>699.19</v>
          </cell>
        </row>
        <row r="3769">
          <cell r="C3769" t="str">
            <v>689.15</v>
          </cell>
          <cell r="E3769" t="str">
            <v>699.19</v>
          </cell>
        </row>
        <row r="3770">
          <cell r="C3770" t="str">
            <v>689.14</v>
          </cell>
          <cell r="E3770" t="str">
            <v>699.19</v>
          </cell>
        </row>
        <row r="3771">
          <cell r="C3771" t="str">
            <v>699.94</v>
          </cell>
          <cell r="E3771" t="str">
            <v>699.12</v>
          </cell>
        </row>
        <row r="3772">
          <cell r="C3772" t="str">
            <v>699.94</v>
          </cell>
          <cell r="E3772" t="str">
            <v>895.11</v>
          </cell>
        </row>
        <row r="3773">
          <cell r="C3773" t="str">
            <v>689.81</v>
          </cell>
          <cell r="E3773" t="str">
            <v>895.12</v>
          </cell>
        </row>
        <row r="3774">
          <cell r="C3774" t="str">
            <v>689.81</v>
          </cell>
          <cell r="E3774" t="str">
            <v>895.12</v>
          </cell>
        </row>
        <row r="3775">
          <cell r="C3775" t="str">
            <v>699.81</v>
          </cell>
          <cell r="E3775" t="str">
            <v>895.12</v>
          </cell>
        </row>
        <row r="3776">
          <cell r="C3776" t="str">
            <v>689.92</v>
          </cell>
          <cell r="E3776" t="str">
            <v>699.52</v>
          </cell>
        </row>
        <row r="3777">
          <cell r="C3777" t="str">
            <v>689.82</v>
          </cell>
          <cell r="E3777" t="str">
            <v>697.82</v>
          </cell>
        </row>
        <row r="3778">
          <cell r="C3778" t="str">
            <v>689.82</v>
          </cell>
          <cell r="E3778" t="str">
            <v>697.82</v>
          </cell>
        </row>
        <row r="3779">
          <cell r="C3779" t="str">
            <v>699.83</v>
          </cell>
          <cell r="E3779" t="str">
            <v>697.82</v>
          </cell>
        </row>
        <row r="3780">
          <cell r="C3780" t="str">
            <v>689.83</v>
          </cell>
          <cell r="E3780" t="str">
            <v>699.51</v>
          </cell>
        </row>
        <row r="3781">
          <cell r="C3781" t="str">
            <v>689.83</v>
          </cell>
          <cell r="E3781" t="str">
            <v>699.51</v>
          </cell>
        </row>
        <row r="3782">
          <cell r="C3782" t="str">
            <v>699.85</v>
          </cell>
          <cell r="E3782" t="str">
            <v>699.33</v>
          </cell>
        </row>
        <row r="3783">
          <cell r="C3783" t="str">
            <v>689.84</v>
          </cell>
          <cell r="E3783" t="str">
            <v>699.33</v>
          </cell>
        </row>
        <row r="3784">
          <cell r="C3784" t="str">
            <v>689.84</v>
          </cell>
          <cell r="E3784" t="str">
            <v>699.33</v>
          </cell>
        </row>
        <row r="3785">
          <cell r="C3785" t="str">
            <v>699.87</v>
          </cell>
          <cell r="E3785" t="str">
            <v>699.53</v>
          </cell>
        </row>
        <row r="3786">
          <cell r="C3786" t="str">
            <v>689.93</v>
          </cell>
          <cell r="E3786" t="str">
            <v>699.53</v>
          </cell>
        </row>
        <row r="3787">
          <cell r="C3787" t="str">
            <v>689.93</v>
          </cell>
          <cell r="E3787" t="str">
            <v>699.54</v>
          </cell>
        </row>
        <row r="3788">
          <cell r="C3788" t="str">
            <v>689.93</v>
          </cell>
          <cell r="E3788" t="str">
            <v>699.55</v>
          </cell>
        </row>
        <row r="3789">
          <cell r="C3789" t="str">
            <v>689.94</v>
          </cell>
          <cell r="E3789" t="str">
            <v>699.55</v>
          </cell>
        </row>
        <row r="3790">
          <cell r="C3790" t="str">
            <v>689.91</v>
          </cell>
          <cell r="E3790" t="str">
            <v>699.55</v>
          </cell>
        </row>
        <row r="3791">
          <cell r="C3791" t="str">
            <v>689.91</v>
          </cell>
          <cell r="E3791" t="str">
            <v>699.55</v>
          </cell>
        </row>
        <row r="3792">
          <cell r="C3792" t="str">
            <v>699.95</v>
          </cell>
          <cell r="E3792" t="str">
            <v>718.71</v>
          </cell>
        </row>
        <row r="3793">
          <cell r="C3793" t="str">
            <v>689.95</v>
          </cell>
          <cell r="E3793" t="str">
            <v>728.47</v>
          </cell>
        </row>
        <row r="3794">
          <cell r="C3794" t="str">
            <v>689.95</v>
          </cell>
          <cell r="E3794" t="str">
            <v>718.77</v>
          </cell>
        </row>
        <row r="3795">
          <cell r="C3795" t="str">
            <v>689.95</v>
          </cell>
          <cell r="E3795" t="str">
            <v>718.78</v>
          </cell>
        </row>
        <row r="3796">
          <cell r="C3796" t="str">
            <v>689.96</v>
          </cell>
          <cell r="E3796" t="str">
            <v>711.11</v>
          </cell>
        </row>
        <row r="3797">
          <cell r="C3797" t="str">
            <v>689.97</v>
          </cell>
          <cell r="E3797" t="str">
            <v>711.11</v>
          </cell>
        </row>
        <row r="3798">
          <cell r="C3798" t="str">
            <v>689.98</v>
          </cell>
          <cell r="E3798" t="str">
            <v>711.11</v>
          </cell>
        </row>
        <row r="3799">
          <cell r="C3799" t="str">
            <v>689.98</v>
          </cell>
          <cell r="E3799" t="str">
            <v>711.12</v>
          </cell>
        </row>
        <row r="3800">
          <cell r="C3800" t="str">
            <v>699.99</v>
          </cell>
          <cell r="E3800" t="str">
            <v>711.91</v>
          </cell>
        </row>
        <row r="3801">
          <cell r="C3801" t="str">
            <v>689.98</v>
          </cell>
          <cell r="E3801" t="str">
            <v>812.17</v>
          </cell>
        </row>
        <row r="3802">
          <cell r="C3802" t="str">
            <v>699.99</v>
          </cell>
          <cell r="E3802" t="str">
            <v>812.19</v>
          </cell>
        </row>
        <row r="3803">
          <cell r="C3803" t="str">
            <v>689.99</v>
          </cell>
          <cell r="E3803" t="str">
            <v>711.21</v>
          </cell>
        </row>
        <row r="3804">
          <cell r="C3804" t="str">
            <v>695.1</v>
          </cell>
          <cell r="E3804" t="str">
            <v>711.22</v>
          </cell>
        </row>
        <row r="3805">
          <cell r="C3805" t="str">
            <v>695.1</v>
          </cell>
          <cell r="E3805" t="str">
            <v>711.92</v>
          </cell>
        </row>
        <row r="3806">
          <cell r="C3806" t="str">
            <v>695.1</v>
          </cell>
          <cell r="E3806" t="str">
            <v>741.71</v>
          </cell>
        </row>
        <row r="3807">
          <cell r="C3807" t="str">
            <v>695.1</v>
          </cell>
          <cell r="E3807" t="str">
            <v>741.72</v>
          </cell>
        </row>
        <row r="3808">
          <cell r="C3808" t="str">
            <v>695.1</v>
          </cell>
          <cell r="E3808" t="str">
            <v>712.11</v>
          </cell>
        </row>
        <row r="3809">
          <cell r="C3809" t="str">
            <v>695.1</v>
          </cell>
          <cell r="E3809" t="str">
            <v>712.19</v>
          </cell>
        </row>
        <row r="3810">
          <cell r="C3810" t="str">
            <v>695.1</v>
          </cell>
          <cell r="E3810" t="str">
            <v>712.19</v>
          </cell>
        </row>
        <row r="3811">
          <cell r="C3811" t="str">
            <v>695.21</v>
          </cell>
          <cell r="E3811" t="str">
            <v>712.8</v>
          </cell>
        </row>
        <row r="3812">
          <cell r="C3812" t="str">
            <v>695.51</v>
          </cell>
          <cell r="E3812" t="str">
            <v>713.11</v>
          </cell>
        </row>
        <row r="3813">
          <cell r="C3813" t="str">
            <v>695.52</v>
          </cell>
          <cell r="E3813" t="str">
            <v>713.31</v>
          </cell>
        </row>
        <row r="3814">
          <cell r="C3814" t="str">
            <v>695.53</v>
          </cell>
          <cell r="E3814" t="str">
            <v>713.32</v>
          </cell>
        </row>
        <row r="3815">
          <cell r="C3815" t="str">
            <v>695.54</v>
          </cell>
          <cell r="E3815" t="str">
            <v>713.21</v>
          </cell>
        </row>
        <row r="3816">
          <cell r="C3816" t="str">
            <v>695.55</v>
          </cell>
          <cell r="E3816" t="str">
            <v>713.21</v>
          </cell>
        </row>
        <row r="3817">
          <cell r="C3817" t="str">
            <v>695.59</v>
          </cell>
          <cell r="E3817" t="str">
            <v>713.21</v>
          </cell>
        </row>
        <row r="3818">
          <cell r="C3818" t="str">
            <v>695.22</v>
          </cell>
          <cell r="E3818" t="str">
            <v>713.22</v>
          </cell>
        </row>
        <row r="3819">
          <cell r="C3819" t="str">
            <v>695.23</v>
          </cell>
          <cell r="E3819" t="str">
            <v>713.81</v>
          </cell>
        </row>
        <row r="3820">
          <cell r="C3820" t="str">
            <v>695.23</v>
          </cell>
          <cell r="E3820" t="str">
            <v>713.33</v>
          </cell>
        </row>
        <row r="3821">
          <cell r="C3821" t="str">
            <v>695.23</v>
          </cell>
          <cell r="E3821" t="str">
            <v>713.23</v>
          </cell>
        </row>
        <row r="3822">
          <cell r="C3822" t="str">
            <v>695.3</v>
          </cell>
          <cell r="E3822" t="str">
            <v>713.82</v>
          </cell>
        </row>
        <row r="3823">
          <cell r="C3823" t="str">
            <v>695.3</v>
          </cell>
          <cell r="E3823" t="str">
            <v>713.19</v>
          </cell>
        </row>
        <row r="3824">
          <cell r="C3824" t="str">
            <v>695.3</v>
          </cell>
          <cell r="E3824" t="str">
            <v>713.91</v>
          </cell>
        </row>
        <row r="3825">
          <cell r="C3825" t="str">
            <v>695.41</v>
          </cell>
          <cell r="E3825" t="str">
            <v>713.92</v>
          </cell>
        </row>
        <row r="3826">
          <cell r="C3826" t="str">
            <v>695.42</v>
          </cell>
          <cell r="E3826" t="str">
            <v>718.11</v>
          </cell>
        </row>
        <row r="3827">
          <cell r="C3827" t="str">
            <v>695.43</v>
          </cell>
          <cell r="E3827" t="str">
            <v>718.11</v>
          </cell>
        </row>
        <row r="3828">
          <cell r="C3828" t="str">
            <v>695.44</v>
          </cell>
          <cell r="E3828" t="str">
            <v>718.11</v>
          </cell>
        </row>
        <row r="3829">
          <cell r="C3829" t="str">
            <v>695.45</v>
          </cell>
          <cell r="E3829" t="str">
            <v>718.19</v>
          </cell>
        </row>
        <row r="3830">
          <cell r="C3830" t="str">
            <v>695.46</v>
          </cell>
          <cell r="E3830" t="str">
            <v>714.41</v>
          </cell>
        </row>
        <row r="3831">
          <cell r="C3831" t="str">
            <v>695.46</v>
          </cell>
          <cell r="E3831" t="str">
            <v>714.41</v>
          </cell>
        </row>
        <row r="3832">
          <cell r="C3832" t="str">
            <v>695.47</v>
          </cell>
          <cell r="E3832" t="str">
            <v>714.81</v>
          </cell>
        </row>
        <row r="3833">
          <cell r="C3833" t="str">
            <v>695.48</v>
          </cell>
          <cell r="E3833" t="str">
            <v>714.81</v>
          </cell>
        </row>
        <row r="3834">
          <cell r="C3834" t="str">
            <v>695.49</v>
          </cell>
          <cell r="E3834" t="str">
            <v>714.89</v>
          </cell>
        </row>
        <row r="3835">
          <cell r="C3835" t="str">
            <v>695.7</v>
          </cell>
          <cell r="E3835" t="str">
            <v>714.89</v>
          </cell>
        </row>
        <row r="3836">
          <cell r="C3836" t="str">
            <v>695.63</v>
          </cell>
          <cell r="E3836" t="str">
            <v>714.91</v>
          </cell>
        </row>
        <row r="3837">
          <cell r="C3837" t="str">
            <v>695.63</v>
          </cell>
          <cell r="E3837" t="str">
            <v>714.99</v>
          </cell>
        </row>
        <row r="3838">
          <cell r="C3838" t="str">
            <v>695.64</v>
          </cell>
          <cell r="E3838" t="str">
            <v>714.49</v>
          </cell>
        </row>
        <row r="3839">
          <cell r="C3839" t="str">
            <v>695.64</v>
          </cell>
          <cell r="E3839" t="str">
            <v>718.91</v>
          </cell>
        </row>
        <row r="3840">
          <cell r="C3840" t="str">
            <v>695.64</v>
          </cell>
          <cell r="E3840" t="str">
            <v>718.93</v>
          </cell>
        </row>
        <row r="3841">
          <cell r="C3841" t="str">
            <v>695.64</v>
          </cell>
          <cell r="E3841" t="str">
            <v>718.92</v>
          </cell>
        </row>
        <row r="3842">
          <cell r="C3842" t="str">
            <v>695.64</v>
          </cell>
          <cell r="E3842" t="str">
            <v>718.93</v>
          </cell>
        </row>
        <row r="3843">
          <cell r="C3843" t="str">
            <v>695.64</v>
          </cell>
          <cell r="E3843" t="str">
            <v>718.93</v>
          </cell>
        </row>
        <row r="3844">
          <cell r="C3844" t="str">
            <v>695.64</v>
          </cell>
          <cell r="E3844" t="str">
            <v>718.99</v>
          </cell>
        </row>
        <row r="3845">
          <cell r="C3845" t="str">
            <v>695.64</v>
          </cell>
          <cell r="E3845" t="str">
            <v>742.11</v>
          </cell>
        </row>
        <row r="3846">
          <cell r="C3846" t="str">
            <v>695.61</v>
          </cell>
          <cell r="E3846" t="str">
            <v>742.19</v>
          </cell>
        </row>
        <row r="3847">
          <cell r="C3847" t="str">
            <v>695.61</v>
          </cell>
          <cell r="E3847" t="str">
            <v>742.71</v>
          </cell>
        </row>
        <row r="3848">
          <cell r="C3848" t="str">
            <v>695.61</v>
          </cell>
          <cell r="E3848" t="str">
            <v>742.2</v>
          </cell>
        </row>
        <row r="3849">
          <cell r="C3849" t="str">
            <v>695.61</v>
          </cell>
          <cell r="E3849" t="str">
            <v>742.3</v>
          </cell>
        </row>
        <row r="3850">
          <cell r="C3850" t="str">
            <v>695.61</v>
          </cell>
          <cell r="E3850" t="str">
            <v>742.4</v>
          </cell>
        </row>
        <row r="3851">
          <cell r="C3851" t="str">
            <v>695.62</v>
          </cell>
          <cell r="E3851" t="str">
            <v>742.5</v>
          </cell>
        </row>
        <row r="3852">
          <cell r="C3852" t="str">
            <v>697.81</v>
          </cell>
          <cell r="E3852" t="str">
            <v>742.6</v>
          </cell>
        </row>
        <row r="3853">
          <cell r="C3853" t="str">
            <v>696.8</v>
          </cell>
          <cell r="E3853" t="str">
            <v>742.71</v>
          </cell>
        </row>
        <row r="3854">
          <cell r="C3854" t="str">
            <v>696.8</v>
          </cell>
          <cell r="E3854" t="str">
            <v>742.75</v>
          </cell>
        </row>
        <row r="3855">
          <cell r="C3855" t="str">
            <v>696.8</v>
          </cell>
          <cell r="E3855" t="str">
            <v>742.91</v>
          </cell>
        </row>
        <row r="3856">
          <cell r="C3856" t="str">
            <v>696.8</v>
          </cell>
          <cell r="E3856" t="str">
            <v>742.95</v>
          </cell>
        </row>
        <row r="3857">
          <cell r="C3857" t="str">
            <v>696.8</v>
          </cell>
          <cell r="E3857" t="str">
            <v>743.11</v>
          </cell>
        </row>
        <row r="3858">
          <cell r="C3858" t="str">
            <v>696.8</v>
          </cell>
          <cell r="E3858" t="str">
            <v>743.13</v>
          </cell>
        </row>
        <row r="3859">
          <cell r="C3859" t="str">
            <v>696.31</v>
          </cell>
          <cell r="E3859" t="str">
            <v>743.15</v>
          </cell>
        </row>
        <row r="3860">
          <cell r="C3860" t="str">
            <v>696.35</v>
          </cell>
          <cell r="E3860" t="str">
            <v>743.17</v>
          </cell>
        </row>
        <row r="3861">
          <cell r="C3861" t="str">
            <v>696.38</v>
          </cell>
          <cell r="E3861" t="str">
            <v>743.41</v>
          </cell>
        </row>
        <row r="3862">
          <cell r="C3862" t="str">
            <v>696.4</v>
          </cell>
          <cell r="E3862" t="str">
            <v>743.43</v>
          </cell>
        </row>
        <row r="3863">
          <cell r="C3863" t="str">
            <v>696.51</v>
          </cell>
          <cell r="E3863" t="str">
            <v>743.45</v>
          </cell>
        </row>
        <row r="3864">
          <cell r="C3864" t="str">
            <v>696.55</v>
          </cell>
          <cell r="E3864" t="str">
            <v>743.19</v>
          </cell>
        </row>
        <row r="3865">
          <cell r="C3865" t="str">
            <v>696.59</v>
          </cell>
          <cell r="E3865" t="str">
            <v>743.8</v>
          </cell>
        </row>
        <row r="3866">
          <cell r="C3866" t="str">
            <v>696.61</v>
          </cell>
          <cell r="E3866" t="str">
            <v>741.51</v>
          </cell>
        </row>
        <row r="3867">
          <cell r="C3867" t="str">
            <v>696.62</v>
          </cell>
          <cell r="E3867" t="str">
            <v>741.55</v>
          </cell>
        </row>
        <row r="3868">
          <cell r="C3868" t="str">
            <v>696.63</v>
          </cell>
          <cell r="E3868" t="str">
            <v>741.55</v>
          </cell>
        </row>
        <row r="3869">
          <cell r="C3869" t="str">
            <v>696.69</v>
          </cell>
          <cell r="E3869" t="str">
            <v>741.55</v>
          </cell>
        </row>
        <row r="3870">
          <cell r="C3870" t="str">
            <v>699.11</v>
          </cell>
          <cell r="E3870" t="str">
            <v>741.55</v>
          </cell>
        </row>
        <row r="3871">
          <cell r="C3871" t="str">
            <v>699.11</v>
          </cell>
          <cell r="E3871" t="str">
            <v>741.59</v>
          </cell>
        </row>
        <row r="3872">
          <cell r="C3872" t="str">
            <v>699.11</v>
          </cell>
          <cell r="E3872" t="str">
            <v>741.21</v>
          </cell>
        </row>
        <row r="3873">
          <cell r="C3873" t="str">
            <v>699.11</v>
          </cell>
          <cell r="E3873" t="str">
            <v>741.23</v>
          </cell>
        </row>
        <row r="3874">
          <cell r="C3874" t="str">
            <v>699.11</v>
          </cell>
          <cell r="E3874" t="str">
            <v>741.25</v>
          </cell>
        </row>
        <row r="3875">
          <cell r="C3875" t="str">
            <v>699.11</v>
          </cell>
          <cell r="E3875" t="str">
            <v>741.28</v>
          </cell>
        </row>
        <row r="3876">
          <cell r="C3876" t="str">
            <v>699.11</v>
          </cell>
          <cell r="E3876" t="str">
            <v>741.36</v>
          </cell>
        </row>
        <row r="3877">
          <cell r="C3877" t="str">
            <v>699.13</v>
          </cell>
          <cell r="E3877" t="str">
            <v>741.37</v>
          </cell>
        </row>
        <row r="3878">
          <cell r="C3878" t="str">
            <v>699.14</v>
          </cell>
          <cell r="E3878" t="str">
            <v>741.38</v>
          </cell>
        </row>
        <row r="3879">
          <cell r="C3879" t="str">
            <v>699.15</v>
          </cell>
          <cell r="E3879" t="str">
            <v>741.39</v>
          </cell>
        </row>
        <row r="3880">
          <cell r="C3880" t="str">
            <v>699.16</v>
          </cell>
          <cell r="E3880" t="str">
            <v>775.21</v>
          </cell>
        </row>
        <row r="3881">
          <cell r="C3881" t="str">
            <v>699.17</v>
          </cell>
          <cell r="E3881" t="str">
            <v>775.21</v>
          </cell>
        </row>
        <row r="3882">
          <cell r="C3882" t="str">
            <v>699.19</v>
          </cell>
          <cell r="E3882" t="str">
            <v>775.21</v>
          </cell>
        </row>
        <row r="3883">
          <cell r="C3883" t="str">
            <v>699.19</v>
          </cell>
          <cell r="E3883" t="str">
            <v>775.22</v>
          </cell>
        </row>
        <row r="3884">
          <cell r="C3884" t="str">
            <v>699.19</v>
          </cell>
          <cell r="E3884" t="str">
            <v>775.22</v>
          </cell>
        </row>
        <row r="3885">
          <cell r="C3885" t="str">
            <v>699.12</v>
          </cell>
          <cell r="E3885" t="str">
            <v>741.43</v>
          </cell>
        </row>
        <row r="3886">
          <cell r="C3886" t="str">
            <v>895.11</v>
          </cell>
          <cell r="E3886" t="str">
            <v>741.45</v>
          </cell>
        </row>
        <row r="3887">
          <cell r="C3887" t="str">
            <v>895.12</v>
          </cell>
          <cell r="E3887" t="str">
            <v>741.45</v>
          </cell>
        </row>
        <row r="3888">
          <cell r="C3888" t="str">
            <v>895.12</v>
          </cell>
          <cell r="E3888" t="str">
            <v>741.49</v>
          </cell>
        </row>
        <row r="3889">
          <cell r="C3889" t="str">
            <v>895.12</v>
          </cell>
          <cell r="E3889" t="str">
            <v>741.49</v>
          </cell>
        </row>
        <row r="3890">
          <cell r="C3890" t="str">
            <v>699.52</v>
          </cell>
          <cell r="E3890" t="str">
            <v>741.81</v>
          </cell>
        </row>
        <row r="3891">
          <cell r="C3891" t="str">
            <v>697.82</v>
          </cell>
          <cell r="E3891" t="str">
            <v>741.82</v>
          </cell>
        </row>
        <row r="3892">
          <cell r="C3892" t="str">
            <v>697.82</v>
          </cell>
          <cell r="E3892" t="str">
            <v>741.83</v>
          </cell>
        </row>
        <row r="3893">
          <cell r="C3893" t="str">
            <v>697.82</v>
          </cell>
          <cell r="E3893" t="str">
            <v>741.84</v>
          </cell>
        </row>
        <row r="3894">
          <cell r="C3894" t="str">
            <v>699.51</v>
          </cell>
          <cell r="E3894" t="str">
            <v>741.85</v>
          </cell>
        </row>
        <row r="3895">
          <cell r="C3895" t="str">
            <v>699.51</v>
          </cell>
          <cell r="E3895" t="str">
            <v>741.86</v>
          </cell>
        </row>
        <row r="3896">
          <cell r="C3896" t="str">
            <v>699.33</v>
          </cell>
          <cell r="E3896" t="str">
            <v>741.73</v>
          </cell>
        </row>
        <row r="3897">
          <cell r="C3897" t="str">
            <v>699.33</v>
          </cell>
          <cell r="E3897" t="str">
            <v>741.74</v>
          </cell>
        </row>
        <row r="3898">
          <cell r="C3898" t="str">
            <v>699.33</v>
          </cell>
          <cell r="E3898" t="str">
            <v>741.75</v>
          </cell>
        </row>
        <row r="3899">
          <cell r="C3899" t="str">
            <v>699.53</v>
          </cell>
          <cell r="E3899" t="str">
            <v>741.87</v>
          </cell>
        </row>
        <row r="3900">
          <cell r="C3900" t="str">
            <v>699.53</v>
          </cell>
          <cell r="E3900" t="str">
            <v>741.89</v>
          </cell>
        </row>
        <row r="3901">
          <cell r="C3901" t="str">
            <v>699.54</v>
          </cell>
          <cell r="E3901" t="str">
            <v>741.9</v>
          </cell>
        </row>
        <row r="3902">
          <cell r="C3902" t="str">
            <v>699.55</v>
          </cell>
          <cell r="E3902" t="str">
            <v>745.91</v>
          </cell>
        </row>
        <row r="3903">
          <cell r="C3903" t="str">
            <v>699.55</v>
          </cell>
          <cell r="E3903" t="str">
            <v>745.93</v>
          </cell>
        </row>
        <row r="3904">
          <cell r="C3904" t="str">
            <v>699.55</v>
          </cell>
          <cell r="E3904" t="str">
            <v>745.93</v>
          </cell>
        </row>
        <row r="3905">
          <cell r="C3905" t="str">
            <v>699.55</v>
          </cell>
          <cell r="E3905" t="str">
            <v>743.51</v>
          </cell>
        </row>
        <row r="3906">
          <cell r="C3906" t="str">
            <v>718.71</v>
          </cell>
          <cell r="E3906" t="str">
            <v>743.55</v>
          </cell>
        </row>
        <row r="3907">
          <cell r="C3907" t="str">
            <v>728.47</v>
          </cell>
          <cell r="E3907" t="str">
            <v>743.59</v>
          </cell>
        </row>
        <row r="3908">
          <cell r="C3908" t="str">
            <v>718.77</v>
          </cell>
          <cell r="E3908" t="str">
            <v>743.61</v>
          </cell>
        </row>
        <row r="3909">
          <cell r="C3909" t="str">
            <v>718.78</v>
          </cell>
          <cell r="E3909" t="str">
            <v>743.62</v>
          </cell>
        </row>
        <row r="3910">
          <cell r="C3910" t="str">
            <v>711.11</v>
          </cell>
          <cell r="E3910" t="str">
            <v>743.63</v>
          </cell>
        </row>
        <row r="3911">
          <cell r="C3911" t="str">
            <v>711.11</v>
          </cell>
          <cell r="E3911" t="str">
            <v>743.67</v>
          </cell>
        </row>
        <row r="3912">
          <cell r="C3912" t="str">
            <v>711.11</v>
          </cell>
          <cell r="E3912" t="str">
            <v>743.64</v>
          </cell>
        </row>
        <row r="3913">
          <cell r="C3913" t="str">
            <v>711.12</v>
          </cell>
          <cell r="E3913" t="str">
            <v>743.69</v>
          </cell>
        </row>
        <row r="3914">
          <cell r="C3914" t="str">
            <v>711.91</v>
          </cell>
          <cell r="E3914" t="str">
            <v>743.91</v>
          </cell>
        </row>
        <row r="3915">
          <cell r="C3915" t="str">
            <v>812.17</v>
          </cell>
          <cell r="E3915" t="str">
            <v>743.95</v>
          </cell>
        </row>
        <row r="3916">
          <cell r="C3916" t="str">
            <v>812.19</v>
          </cell>
          <cell r="E3916" t="str">
            <v>775.3</v>
          </cell>
        </row>
        <row r="3917">
          <cell r="C3917" t="str">
            <v>711.21</v>
          </cell>
          <cell r="E3917" t="str">
            <v>745.21</v>
          </cell>
        </row>
        <row r="3918">
          <cell r="C3918" t="str">
            <v>711.22</v>
          </cell>
          <cell r="E3918" t="str">
            <v>745.23</v>
          </cell>
        </row>
        <row r="3919">
          <cell r="C3919" t="str">
            <v>711.92</v>
          </cell>
          <cell r="E3919" t="str">
            <v>745.27</v>
          </cell>
        </row>
        <row r="3920">
          <cell r="C3920" t="str">
            <v>741.71</v>
          </cell>
          <cell r="E3920" t="str">
            <v>745.27</v>
          </cell>
        </row>
        <row r="3921">
          <cell r="C3921" t="str">
            <v>741.72</v>
          </cell>
          <cell r="E3921" t="str">
            <v>745.29</v>
          </cell>
        </row>
        <row r="3922">
          <cell r="C3922" t="str">
            <v>712.11</v>
          </cell>
          <cell r="E3922" t="str">
            <v>745.32</v>
          </cell>
        </row>
        <row r="3923">
          <cell r="C3923" t="str">
            <v>712.19</v>
          </cell>
          <cell r="E3923" t="str">
            <v>745.31</v>
          </cell>
        </row>
        <row r="3924">
          <cell r="C3924" t="str">
            <v>712.19</v>
          </cell>
          <cell r="E3924" t="str">
            <v>745.31</v>
          </cell>
        </row>
        <row r="3925">
          <cell r="C3925" t="str">
            <v>712.8</v>
          </cell>
          <cell r="E3925" t="str">
            <v>745.31</v>
          </cell>
        </row>
        <row r="3926">
          <cell r="C3926" t="str">
            <v>713.11</v>
          </cell>
          <cell r="E3926" t="str">
            <v>745.31</v>
          </cell>
        </row>
        <row r="3927">
          <cell r="C3927" t="str">
            <v>713.31</v>
          </cell>
          <cell r="E3927" t="str">
            <v>745.31</v>
          </cell>
        </row>
        <row r="3928">
          <cell r="C3928" t="str">
            <v>713.32</v>
          </cell>
          <cell r="E3928" t="str">
            <v>745.39</v>
          </cell>
        </row>
        <row r="3929">
          <cell r="C3929" t="str">
            <v>713.21</v>
          </cell>
          <cell r="E3929" t="str">
            <v>745.61</v>
          </cell>
        </row>
        <row r="3930">
          <cell r="C3930" t="str">
            <v>713.21</v>
          </cell>
          <cell r="E3930" t="str">
            <v>745.62</v>
          </cell>
        </row>
        <row r="3931">
          <cell r="C3931" t="str">
            <v>713.21</v>
          </cell>
          <cell r="E3931" t="str">
            <v>745.63</v>
          </cell>
        </row>
        <row r="3932">
          <cell r="C3932" t="str">
            <v>713.22</v>
          </cell>
          <cell r="E3932" t="str">
            <v>745.64</v>
          </cell>
        </row>
        <row r="3933">
          <cell r="C3933" t="str">
            <v>713.81</v>
          </cell>
          <cell r="E3933" t="str">
            <v>745.65</v>
          </cell>
        </row>
        <row r="3934">
          <cell r="C3934" t="str">
            <v>713.33</v>
          </cell>
          <cell r="E3934" t="str">
            <v>745.68</v>
          </cell>
        </row>
        <row r="3935">
          <cell r="C3935" t="str">
            <v>713.23</v>
          </cell>
          <cell r="E3935" t="str">
            <v>744.21</v>
          </cell>
        </row>
        <row r="3936">
          <cell r="C3936" t="str">
            <v>713.82</v>
          </cell>
          <cell r="E3936" t="str">
            <v>744.21</v>
          </cell>
        </row>
        <row r="3937">
          <cell r="C3937" t="str">
            <v>713.19</v>
          </cell>
          <cell r="E3937" t="str">
            <v>744.25</v>
          </cell>
        </row>
        <row r="3938">
          <cell r="C3938" t="str">
            <v>713.91</v>
          </cell>
          <cell r="E3938" t="str">
            <v>744.25</v>
          </cell>
        </row>
        <row r="3939">
          <cell r="C3939" t="str">
            <v>713.92</v>
          </cell>
          <cell r="E3939" t="str">
            <v>744.41</v>
          </cell>
        </row>
        <row r="3940">
          <cell r="C3940" t="str">
            <v>718.11</v>
          </cell>
          <cell r="E3940" t="str">
            <v>744.43</v>
          </cell>
        </row>
        <row r="3941">
          <cell r="C3941" t="str">
            <v>718.11</v>
          </cell>
          <cell r="E3941" t="str">
            <v>744.49</v>
          </cell>
        </row>
        <row r="3942">
          <cell r="C3942" t="str">
            <v>718.11</v>
          </cell>
          <cell r="E3942" t="str">
            <v>744.31</v>
          </cell>
        </row>
        <row r="3943">
          <cell r="C3943" t="str">
            <v>718.19</v>
          </cell>
          <cell r="E3943" t="str">
            <v>744.32</v>
          </cell>
        </row>
        <row r="3944">
          <cell r="C3944" t="str">
            <v>714.41</v>
          </cell>
          <cell r="E3944" t="str">
            <v>744.33</v>
          </cell>
        </row>
        <row r="3945">
          <cell r="C3945" t="str">
            <v>714.41</v>
          </cell>
          <cell r="E3945" t="str">
            <v>744.34</v>
          </cell>
        </row>
        <row r="3946">
          <cell r="C3946" t="str">
            <v>714.81</v>
          </cell>
          <cell r="E3946" t="str">
            <v>744.35</v>
          </cell>
        </row>
        <row r="3947">
          <cell r="C3947" t="str">
            <v>714.81</v>
          </cell>
          <cell r="E3947" t="str">
            <v>744.37</v>
          </cell>
        </row>
        <row r="3948">
          <cell r="C3948" t="str">
            <v>714.89</v>
          </cell>
          <cell r="E3948" t="str">
            <v>744.37</v>
          </cell>
        </row>
        <row r="3949">
          <cell r="C3949" t="str">
            <v>714.89</v>
          </cell>
          <cell r="E3949" t="str">
            <v>744.39</v>
          </cell>
        </row>
        <row r="3950">
          <cell r="C3950" t="str">
            <v>714.91</v>
          </cell>
          <cell r="E3950" t="str">
            <v>744.39</v>
          </cell>
        </row>
        <row r="3951">
          <cell r="C3951" t="str">
            <v>714.99</v>
          </cell>
          <cell r="E3951" t="str">
            <v>744.11</v>
          </cell>
        </row>
        <row r="3952">
          <cell r="C3952" t="str">
            <v>714.49</v>
          </cell>
          <cell r="E3952" t="str">
            <v>744.12</v>
          </cell>
        </row>
        <row r="3953">
          <cell r="C3953" t="str">
            <v>718.91</v>
          </cell>
          <cell r="E3953" t="str">
            <v>744.13</v>
          </cell>
        </row>
        <row r="3954">
          <cell r="C3954" t="str">
            <v>718.93</v>
          </cell>
          <cell r="E3954" t="str">
            <v>744.81</v>
          </cell>
        </row>
        <row r="3955">
          <cell r="C3955" t="str">
            <v>718.92</v>
          </cell>
          <cell r="E3955" t="str">
            <v>744.71</v>
          </cell>
        </row>
        <row r="3956">
          <cell r="C3956" t="str">
            <v>718.93</v>
          </cell>
          <cell r="E3956" t="str">
            <v>744.72</v>
          </cell>
        </row>
        <row r="3957">
          <cell r="C3957" t="str">
            <v>718.93</v>
          </cell>
          <cell r="E3957" t="str">
            <v>744.73</v>
          </cell>
        </row>
        <row r="3958">
          <cell r="C3958" t="str">
            <v>718.99</v>
          </cell>
          <cell r="E3958" t="str">
            <v>744.74</v>
          </cell>
        </row>
        <row r="3959">
          <cell r="C3959" t="str">
            <v>742.11</v>
          </cell>
          <cell r="E3959" t="str">
            <v>744.79</v>
          </cell>
        </row>
        <row r="3960">
          <cell r="C3960" t="str">
            <v>742.19</v>
          </cell>
          <cell r="E3960" t="str">
            <v>744.85</v>
          </cell>
        </row>
        <row r="3961">
          <cell r="C3961" t="str">
            <v>742.71</v>
          </cell>
          <cell r="E3961" t="str">
            <v>744.89</v>
          </cell>
        </row>
        <row r="3962">
          <cell r="C3962" t="str">
            <v>742.2</v>
          </cell>
          <cell r="E3962" t="str">
            <v>744.89</v>
          </cell>
        </row>
        <row r="3963">
          <cell r="C3963" t="str">
            <v>742.3</v>
          </cell>
          <cell r="E3963" t="str">
            <v>723.11</v>
          </cell>
        </row>
        <row r="3964">
          <cell r="C3964" t="str">
            <v>742.4</v>
          </cell>
          <cell r="E3964" t="str">
            <v>723.11</v>
          </cell>
        </row>
        <row r="3965">
          <cell r="C3965" t="str">
            <v>742.5</v>
          </cell>
          <cell r="E3965" t="str">
            <v>723.12</v>
          </cell>
        </row>
        <row r="3966">
          <cell r="C3966" t="str">
            <v>742.6</v>
          </cell>
          <cell r="E3966" t="str">
            <v>723.31</v>
          </cell>
        </row>
        <row r="3967">
          <cell r="C3967" t="str">
            <v>742.71</v>
          </cell>
          <cell r="E3967" t="str">
            <v>723.33</v>
          </cell>
        </row>
        <row r="3968">
          <cell r="C3968" t="str">
            <v>742.75</v>
          </cell>
          <cell r="E3968" t="str">
            <v>723.21</v>
          </cell>
        </row>
        <row r="3969">
          <cell r="C3969" t="str">
            <v>742.91</v>
          </cell>
          <cell r="E3969" t="str">
            <v>723.22</v>
          </cell>
        </row>
        <row r="3970">
          <cell r="C3970" t="str">
            <v>742.95</v>
          </cell>
          <cell r="E3970" t="str">
            <v>723.29</v>
          </cell>
        </row>
        <row r="3971">
          <cell r="C3971" t="str">
            <v>743.11</v>
          </cell>
          <cell r="E3971" t="str">
            <v>723.41</v>
          </cell>
        </row>
        <row r="3972">
          <cell r="C3972" t="str">
            <v>743.13</v>
          </cell>
          <cell r="E3972" t="str">
            <v>723.42</v>
          </cell>
        </row>
        <row r="3973">
          <cell r="C3973" t="str">
            <v>743.15</v>
          </cell>
          <cell r="E3973" t="str">
            <v>723.35</v>
          </cell>
        </row>
        <row r="3974">
          <cell r="C3974" t="str">
            <v>743.17</v>
          </cell>
          <cell r="E3974" t="str">
            <v>723.43</v>
          </cell>
        </row>
        <row r="3975">
          <cell r="C3975" t="str">
            <v>743.41</v>
          </cell>
          <cell r="E3975" t="str">
            <v>723.37</v>
          </cell>
        </row>
        <row r="3976">
          <cell r="C3976" t="str">
            <v>743.43</v>
          </cell>
          <cell r="E3976" t="str">
            <v>723.44</v>
          </cell>
        </row>
        <row r="3977">
          <cell r="C3977" t="str">
            <v>743.45</v>
          </cell>
          <cell r="E3977" t="str">
            <v>723.39</v>
          </cell>
        </row>
        <row r="3978">
          <cell r="C3978" t="str">
            <v>743.19</v>
          </cell>
          <cell r="E3978" t="str">
            <v>723.45</v>
          </cell>
        </row>
        <row r="3979">
          <cell r="C3979" t="str">
            <v>743.8</v>
          </cell>
          <cell r="E3979" t="str">
            <v>723.47</v>
          </cell>
        </row>
        <row r="3980">
          <cell r="C3980" t="str">
            <v>741.51</v>
          </cell>
          <cell r="E3980" t="str">
            <v>744.91</v>
          </cell>
        </row>
        <row r="3981">
          <cell r="C3981" t="str">
            <v>741.55</v>
          </cell>
          <cell r="E3981" t="str">
            <v>744.92</v>
          </cell>
        </row>
        <row r="3982">
          <cell r="C3982" t="str">
            <v>741.55</v>
          </cell>
          <cell r="E3982" t="str">
            <v>744.93</v>
          </cell>
        </row>
        <row r="3983">
          <cell r="C3983" t="str">
            <v>741.55</v>
          </cell>
          <cell r="E3983" t="str">
            <v>744.94</v>
          </cell>
        </row>
        <row r="3984">
          <cell r="C3984" t="str">
            <v>741.55</v>
          </cell>
          <cell r="E3984" t="str">
            <v>723.91</v>
          </cell>
        </row>
        <row r="3985">
          <cell r="C3985" t="str">
            <v>741.59</v>
          </cell>
          <cell r="E3985" t="str">
            <v>723.92</v>
          </cell>
        </row>
        <row r="3986">
          <cell r="C3986" t="str">
            <v>741.21</v>
          </cell>
          <cell r="E3986" t="str">
            <v>723.93</v>
          </cell>
        </row>
        <row r="3987">
          <cell r="C3987" t="str">
            <v>741.23</v>
          </cell>
          <cell r="E3987" t="str">
            <v>723.99</v>
          </cell>
        </row>
        <row r="3988">
          <cell r="C3988" t="str">
            <v>741.25</v>
          </cell>
          <cell r="E3988" t="str">
            <v>721.11</v>
          </cell>
        </row>
        <row r="3989">
          <cell r="C3989" t="str">
            <v>741.28</v>
          </cell>
          <cell r="E3989" t="str">
            <v>721.13</v>
          </cell>
        </row>
        <row r="3990">
          <cell r="C3990" t="str">
            <v>741.36</v>
          </cell>
          <cell r="E3990" t="str">
            <v>721.13</v>
          </cell>
        </row>
        <row r="3991">
          <cell r="C3991" t="str">
            <v>741.37</v>
          </cell>
          <cell r="E3991" t="str">
            <v>721.12</v>
          </cell>
        </row>
        <row r="3992">
          <cell r="C3992" t="str">
            <v>741.38</v>
          </cell>
          <cell r="E3992" t="str">
            <v>721.12</v>
          </cell>
        </row>
        <row r="3993">
          <cell r="C3993" t="str">
            <v>741.39</v>
          </cell>
          <cell r="E3993" t="str">
            <v>721.18</v>
          </cell>
        </row>
        <row r="3994">
          <cell r="C3994" t="str">
            <v>775.21</v>
          </cell>
          <cell r="E3994" t="str">
            <v>721.19</v>
          </cell>
        </row>
        <row r="3995">
          <cell r="C3995" t="str">
            <v>775.21</v>
          </cell>
          <cell r="E3995" t="str">
            <v>721.21</v>
          </cell>
        </row>
        <row r="3996">
          <cell r="C3996" t="str">
            <v>775.21</v>
          </cell>
          <cell r="E3996" t="str">
            <v>721.21</v>
          </cell>
        </row>
        <row r="3997">
          <cell r="C3997" t="str">
            <v>775.21</v>
          </cell>
          <cell r="E3997" t="str">
            <v>721.23</v>
          </cell>
        </row>
        <row r="3998">
          <cell r="C3998" t="str">
            <v>775.22</v>
          </cell>
          <cell r="E3998" t="str">
            <v>721.23</v>
          </cell>
        </row>
        <row r="3999">
          <cell r="C3999" t="str">
            <v>775.22</v>
          </cell>
          <cell r="E3999" t="str">
            <v>721.23</v>
          </cell>
        </row>
        <row r="4000">
          <cell r="C4000" t="str">
            <v>741.43</v>
          </cell>
          <cell r="E4000" t="str">
            <v>721.22</v>
          </cell>
        </row>
        <row r="4001">
          <cell r="C4001" t="str">
            <v>741.45</v>
          </cell>
          <cell r="E4001" t="str">
            <v>721.23</v>
          </cell>
        </row>
        <row r="4002">
          <cell r="C4002" t="str">
            <v>741.45</v>
          </cell>
          <cell r="E4002" t="str">
            <v>721.23</v>
          </cell>
        </row>
        <row r="4003">
          <cell r="C4003" t="str">
            <v>741.49</v>
          </cell>
          <cell r="E4003" t="str">
            <v>721.23</v>
          </cell>
        </row>
        <row r="4004">
          <cell r="C4004" t="str">
            <v>741.49</v>
          </cell>
          <cell r="E4004" t="str">
            <v>721.26</v>
          </cell>
        </row>
        <row r="4005">
          <cell r="C4005" t="str">
            <v>741.81</v>
          </cell>
          <cell r="E4005" t="str">
            <v>721.29</v>
          </cell>
        </row>
        <row r="4006">
          <cell r="C4006" t="str">
            <v>741.82</v>
          </cell>
          <cell r="E4006" t="str">
            <v>721.31</v>
          </cell>
        </row>
        <row r="4007">
          <cell r="C4007" t="str">
            <v>741.83</v>
          </cell>
          <cell r="E4007" t="str">
            <v>721.38</v>
          </cell>
        </row>
        <row r="4008">
          <cell r="C4008" t="str">
            <v>741.84</v>
          </cell>
          <cell r="E4008" t="str">
            <v>721.39</v>
          </cell>
        </row>
        <row r="4009">
          <cell r="C4009" t="str">
            <v>741.85</v>
          </cell>
          <cell r="E4009" t="str">
            <v>721.91</v>
          </cell>
        </row>
        <row r="4010">
          <cell r="C4010" t="str">
            <v>741.86</v>
          </cell>
          <cell r="E4010" t="str">
            <v>721.98</v>
          </cell>
        </row>
        <row r="4011">
          <cell r="C4011" t="str">
            <v>741.73</v>
          </cell>
          <cell r="E4011" t="str">
            <v>721.96</v>
          </cell>
        </row>
        <row r="4012">
          <cell r="C4012" t="str">
            <v>741.74</v>
          </cell>
          <cell r="E4012" t="str">
            <v>721.95</v>
          </cell>
        </row>
        <row r="4013">
          <cell r="C4013" t="str">
            <v>741.75</v>
          </cell>
          <cell r="E4013" t="str">
            <v>721.95</v>
          </cell>
        </row>
        <row r="4014">
          <cell r="C4014" t="str">
            <v>741.87</v>
          </cell>
          <cell r="E4014" t="str">
            <v>721.96</v>
          </cell>
        </row>
        <row r="4015">
          <cell r="C4015" t="str">
            <v>741.89</v>
          </cell>
          <cell r="E4015" t="str">
            <v>721.99</v>
          </cell>
        </row>
        <row r="4016">
          <cell r="C4016" t="str">
            <v>741.9</v>
          </cell>
          <cell r="E4016" t="str">
            <v>721.99</v>
          </cell>
        </row>
        <row r="4017">
          <cell r="C4017" t="str">
            <v>745.91</v>
          </cell>
          <cell r="E4017" t="str">
            <v>721.27</v>
          </cell>
        </row>
        <row r="4018">
          <cell r="C4018" t="str">
            <v>745.93</v>
          </cell>
          <cell r="E4018" t="str">
            <v>727.11</v>
          </cell>
        </row>
        <row r="4019">
          <cell r="C4019" t="str">
            <v>745.93</v>
          </cell>
          <cell r="E4019" t="str">
            <v>727.19</v>
          </cell>
        </row>
        <row r="4020">
          <cell r="C4020" t="str">
            <v>743.51</v>
          </cell>
          <cell r="E4020" t="str">
            <v>727.22</v>
          </cell>
        </row>
        <row r="4021">
          <cell r="C4021" t="str">
            <v>743.55</v>
          </cell>
          <cell r="E4021" t="str">
            <v>727.22</v>
          </cell>
        </row>
        <row r="4022">
          <cell r="C4022" t="str">
            <v>743.59</v>
          </cell>
          <cell r="E4022" t="str">
            <v>727.22</v>
          </cell>
        </row>
        <row r="4023">
          <cell r="C4023" t="str">
            <v>743.61</v>
          </cell>
          <cell r="E4023" t="str">
            <v>727.22</v>
          </cell>
        </row>
        <row r="4024">
          <cell r="C4024" t="str">
            <v>743.62</v>
          </cell>
          <cell r="E4024" t="str">
            <v>727.22</v>
          </cell>
        </row>
        <row r="4025">
          <cell r="C4025" t="str">
            <v>743.63</v>
          </cell>
          <cell r="E4025" t="str">
            <v>727.22</v>
          </cell>
        </row>
        <row r="4026">
          <cell r="C4026" t="str">
            <v>743.67</v>
          </cell>
          <cell r="E4026" t="str">
            <v>727.22</v>
          </cell>
        </row>
        <row r="4027">
          <cell r="C4027" t="str">
            <v>743.64</v>
          </cell>
          <cell r="E4027" t="str">
            <v>727.29</v>
          </cell>
        </row>
        <row r="4028">
          <cell r="C4028" t="str">
            <v>743.69</v>
          </cell>
          <cell r="E4028" t="str">
            <v>725.11</v>
          </cell>
        </row>
        <row r="4029">
          <cell r="C4029" t="str">
            <v>743.91</v>
          </cell>
          <cell r="E4029" t="str">
            <v>725.12</v>
          </cell>
        </row>
        <row r="4030">
          <cell r="C4030" t="str">
            <v>743.95</v>
          </cell>
          <cell r="E4030" t="str">
            <v>725.12</v>
          </cell>
        </row>
        <row r="4031">
          <cell r="C4031" t="str">
            <v>775.3</v>
          </cell>
          <cell r="E4031" t="str">
            <v>725.91</v>
          </cell>
        </row>
        <row r="4032">
          <cell r="C4032" t="str">
            <v>745.21</v>
          </cell>
          <cell r="E4032" t="str">
            <v>725.91</v>
          </cell>
        </row>
        <row r="4033">
          <cell r="C4033" t="str">
            <v>745.23</v>
          </cell>
          <cell r="E4033" t="str">
            <v>726.81</v>
          </cell>
        </row>
        <row r="4034">
          <cell r="C4034" t="str">
            <v>745.27</v>
          </cell>
          <cell r="E4034" t="str">
            <v>726.89</v>
          </cell>
        </row>
        <row r="4035">
          <cell r="C4035" t="str">
            <v>745.27</v>
          </cell>
          <cell r="E4035" t="str">
            <v>725.21</v>
          </cell>
        </row>
        <row r="4036">
          <cell r="C4036" t="str">
            <v>745.29</v>
          </cell>
          <cell r="E4036" t="str">
            <v>725.23</v>
          </cell>
        </row>
        <row r="4037">
          <cell r="C4037" t="str">
            <v>745.32</v>
          </cell>
          <cell r="E4037" t="str">
            <v>725.25</v>
          </cell>
        </row>
        <row r="4038">
          <cell r="C4038" t="str">
            <v>745.31</v>
          </cell>
          <cell r="E4038" t="str">
            <v>725.27</v>
          </cell>
        </row>
        <row r="4039">
          <cell r="C4039" t="str">
            <v>745.31</v>
          </cell>
          <cell r="E4039" t="str">
            <v>725.29</v>
          </cell>
        </row>
        <row r="4040">
          <cell r="C4040" t="str">
            <v>745.31</v>
          </cell>
          <cell r="E4040" t="str">
            <v>725.99</v>
          </cell>
        </row>
        <row r="4041">
          <cell r="C4041" t="str">
            <v>745.31</v>
          </cell>
          <cell r="E4041" t="str">
            <v>726.31</v>
          </cell>
        </row>
        <row r="4042">
          <cell r="C4042" t="str">
            <v>745.31</v>
          </cell>
          <cell r="E4042" t="str">
            <v>726.91</v>
          </cell>
        </row>
        <row r="4043">
          <cell r="C4043" t="str">
            <v>745.39</v>
          </cell>
          <cell r="E4043" t="str">
            <v>726.35</v>
          </cell>
        </row>
        <row r="4044">
          <cell r="C4044" t="str">
            <v>745.61</v>
          </cell>
          <cell r="E4044" t="str">
            <v>726.51</v>
          </cell>
        </row>
        <row r="4045">
          <cell r="C4045" t="str">
            <v>745.62</v>
          </cell>
          <cell r="E4045" t="str">
            <v>726.55</v>
          </cell>
        </row>
        <row r="4046">
          <cell r="C4046" t="str">
            <v>745.63</v>
          </cell>
          <cell r="E4046" t="str">
            <v>726.59</v>
          </cell>
        </row>
        <row r="4047">
          <cell r="C4047" t="str">
            <v>745.64</v>
          </cell>
          <cell r="E4047" t="str">
            <v>726.61</v>
          </cell>
        </row>
        <row r="4048">
          <cell r="C4048" t="str">
            <v>745.65</v>
          </cell>
          <cell r="E4048" t="str">
            <v>726.61</v>
          </cell>
        </row>
        <row r="4049">
          <cell r="C4049" t="str">
            <v>745.68</v>
          </cell>
          <cell r="E4049" t="str">
            <v>726.63</v>
          </cell>
        </row>
        <row r="4050">
          <cell r="C4050" t="str">
            <v>744.21</v>
          </cell>
          <cell r="E4050" t="str">
            <v>726.65</v>
          </cell>
        </row>
        <row r="4051">
          <cell r="C4051" t="str">
            <v>744.21</v>
          </cell>
          <cell r="E4051" t="str">
            <v>726.69</v>
          </cell>
        </row>
        <row r="4052">
          <cell r="C4052" t="str">
            <v>744.23</v>
          </cell>
          <cell r="E4052" t="str">
            <v>751.94</v>
          </cell>
        </row>
        <row r="4053">
          <cell r="C4053" t="str">
            <v>744.25</v>
          </cell>
          <cell r="E4053" t="str">
            <v>751.95</v>
          </cell>
        </row>
        <row r="4054">
          <cell r="C4054" t="str">
            <v>744.25</v>
          </cell>
          <cell r="E4054" t="str">
            <v>751.96</v>
          </cell>
        </row>
        <row r="4055">
          <cell r="C4055" t="str">
            <v>744.41</v>
          </cell>
          <cell r="E4055" t="str">
            <v>726.99</v>
          </cell>
        </row>
        <row r="4056">
          <cell r="C4056" t="str">
            <v>744.43</v>
          </cell>
          <cell r="E4056" t="str">
            <v>751.97</v>
          </cell>
        </row>
        <row r="4057">
          <cell r="C4057" t="str">
            <v>744.49</v>
          </cell>
          <cell r="E4057" t="str">
            <v>724.41</v>
          </cell>
        </row>
        <row r="4058">
          <cell r="C4058" t="str">
            <v>744.31</v>
          </cell>
          <cell r="E4058" t="str">
            <v>724.42</v>
          </cell>
        </row>
        <row r="4059">
          <cell r="C4059" t="str">
            <v>744.32</v>
          </cell>
          <cell r="E4059" t="str">
            <v>724.42</v>
          </cell>
        </row>
        <row r="4060">
          <cell r="C4060" t="str">
            <v>744.33</v>
          </cell>
          <cell r="E4060" t="str">
            <v>724.42</v>
          </cell>
        </row>
        <row r="4061">
          <cell r="C4061" t="str">
            <v>744.34</v>
          </cell>
          <cell r="E4061" t="str">
            <v>724.42</v>
          </cell>
        </row>
        <row r="4062">
          <cell r="C4062" t="str">
            <v>744.35</v>
          </cell>
          <cell r="E4062" t="str">
            <v>724.43</v>
          </cell>
        </row>
        <row r="4063">
          <cell r="C4063" t="str">
            <v>744.37</v>
          </cell>
          <cell r="E4063" t="str">
            <v>724.43</v>
          </cell>
        </row>
        <row r="4064">
          <cell r="C4064" t="str">
            <v>744.37</v>
          </cell>
          <cell r="E4064" t="str">
            <v>724.43</v>
          </cell>
        </row>
        <row r="4065">
          <cell r="C4065" t="str">
            <v>744.39</v>
          </cell>
          <cell r="E4065" t="str">
            <v>724.54</v>
          </cell>
        </row>
        <row r="4066">
          <cell r="C4066" t="str">
            <v>744.39</v>
          </cell>
          <cell r="E4066" t="str">
            <v>724.51</v>
          </cell>
        </row>
        <row r="4067">
          <cell r="C4067" t="str">
            <v>744.11</v>
          </cell>
          <cell r="E4067" t="str">
            <v>724.51</v>
          </cell>
        </row>
        <row r="4068">
          <cell r="C4068" t="str">
            <v>744.12</v>
          </cell>
          <cell r="E4068" t="str">
            <v>724.51</v>
          </cell>
        </row>
        <row r="4069">
          <cell r="C4069" t="str">
            <v>744.13</v>
          </cell>
          <cell r="E4069" t="str">
            <v>724.51</v>
          </cell>
        </row>
        <row r="4070">
          <cell r="C4070" t="str">
            <v>744.81</v>
          </cell>
          <cell r="E4070" t="str">
            <v>724.52</v>
          </cell>
        </row>
        <row r="4071">
          <cell r="C4071" t="str">
            <v>744.71</v>
          </cell>
          <cell r="E4071" t="str">
            <v>724.52</v>
          </cell>
        </row>
        <row r="4072">
          <cell r="C4072" t="str">
            <v>744.72</v>
          </cell>
          <cell r="E4072" t="str">
            <v>724.52</v>
          </cell>
        </row>
        <row r="4073">
          <cell r="C4073" t="str">
            <v>744.73</v>
          </cell>
          <cell r="E4073" t="str">
            <v>724.53</v>
          </cell>
        </row>
        <row r="4074">
          <cell r="C4074" t="str">
            <v>744.74</v>
          </cell>
          <cell r="E4074" t="str">
            <v>724.61</v>
          </cell>
        </row>
        <row r="4075">
          <cell r="C4075" t="str">
            <v>744.79</v>
          </cell>
          <cell r="E4075" t="str">
            <v>724.61</v>
          </cell>
        </row>
        <row r="4076">
          <cell r="C4076" t="str">
            <v>744.85</v>
          </cell>
          <cell r="E4076" t="str">
            <v>724.49</v>
          </cell>
        </row>
        <row r="4077">
          <cell r="C4077" t="str">
            <v>744.89</v>
          </cell>
          <cell r="E4077" t="str">
            <v>724.49</v>
          </cell>
        </row>
        <row r="4078">
          <cell r="C4078" t="str">
            <v>744.89</v>
          </cell>
          <cell r="E4078" t="str">
            <v>724.49</v>
          </cell>
        </row>
        <row r="4079">
          <cell r="C4079" t="str">
            <v>744.89</v>
          </cell>
          <cell r="E4079" t="str">
            <v>724.49</v>
          </cell>
        </row>
        <row r="4080">
          <cell r="C4080" t="str">
            <v>723.11</v>
          </cell>
          <cell r="E4080" t="str">
            <v>724.49</v>
          </cell>
        </row>
        <row r="4081">
          <cell r="C4081" t="str">
            <v>723.11</v>
          </cell>
          <cell r="E4081" t="str">
            <v>724.67</v>
          </cell>
        </row>
        <row r="4082">
          <cell r="C4082" t="str">
            <v>723.12</v>
          </cell>
          <cell r="E4082" t="str">
            <v>724.67</v>
          </cell>
        </row>
        <row r="4083">
          <cell r="C4083" t="str">
            <v>723.31</v>
          </cell>
          <cell r="E4083" t="str">
            <v>724.68</v>
          </cell>
        </row>
        <row r="4084">
          <cell r="C4084" t="str">
            <v>723.33</v>
          </cell>
          <cell r="E4084" t="str">
            <v>724.68</v>
          </cell>
        </row>
        <row r="4085">
          <cell r="C4085" t="str">
            <v>723.21</v>
          </cell>
          <cell r="E4085" t="str">
            <v>724.55</v>
          </cell>
        </row>
        <row r="4086">
          <cell r="C4086" t="str">
            <v>723.22</v>
          </cell>
          <cell r="E4086" t="str">
            <v>775.11</v>
          </cell>
        </row>
        <row r="4087">
          <cell r="C4087" t="str">
            <v>723.29</v>
          </cell>
          <cell r="E4087" t="str">
            <v>775.11</v>
          </cell>
        </row>
        <row r="4088">
          <cell r="C4088" t="str">
            <v>723.41</v>
          </cell>
          <cell r="E4088" t="str">
            <v>775.11</v>
          </cell>
        </row>
        <row r="4089">
          <cell r="C4089" t="str">
            <v>723.42</v>
          </cell>
          <cell r="E4089" t="str">
            <v>724.71</v>
          </cell>
        </row>
        <row r="4090">
          <cell r="C4090" t="str">
            <v>723.35</v>
          </cell>
          <cell r="E4090" t="str">
            <v>724.91</v>
          </cell>
        </row>
        <row r="4091">
          <cell r="C4091" t="str">
            <v>723.43</v>
          </cell>
          <cell r="E4091" t="str">
            <v>724.72</v>
          </cell>
        </row>
        <row r="4092">
          <cell r="C4092" t="str">
            <v>723.37</v>
          </cell>
          <cell r="E4092" t="str">
            <v>775.12</v>
          </cell>
        </row>
        <row r="4093">
          <cell r="C4093" t="str">
            <v>723.44</v>
          </cell>
          <cell r="E4093" t="str">
            <v>724.73</v>
          </cell>
        </row>
        <row r="4094">
          <cell r="C4094" t="str">
            <v>723.39</v>
          </cell>
          <cell r="E4094" t="str">
            <v>724.74</v>
          </cell>
        </row>
        <row r="4095">
          <cell r="C4095" t="str">
            <v>723.45</v>
          </cell>
          <cell r="E4095" t="str">
            <v>724.74</v>
          </cell>
        </row>
        <row r="4096">
          <cell r="C4096" t="str">
            <v>723.47</v>
          </cell>
          <cell r="E4096" t="str">
            <v>724.74</v>
          </cell>
        </row>
        <row r="4097">
          <cell r="C4097" t="str">
            <v>744.91</v>
          </cell>
          <cell r="E4097" t="str">
            <v>724.74</v>
          </cell>
        </row>
        <row r="4098">
          <cell r="C4098" t="str">
            <v>744.92</v>
          </cell>
          <cell r="E4098" t="str">
            <v>724.92</v>
          </cell>
        </row>
        <row r="4099">
          <cell r="C4099" t="str">
            <v>744.93</v>
          </cell>
          <cell r="E4099" t="str">
            <v>724.33</v>
          </cell>
        </row>
        <row r="4100">
          <cell r="C4100" t="str">
            <v>744.94</v>
          </cell>
          <cell r="E4100" t="str">
            <v>724.35</v>
          </cell>
        </row>
        <row r="4101">
          <cell r="C4101" t="str">
            <v>723.91</v>
          </cell>
          <cell r="E4101" t="str">
            <v>724.35</v>
          </cell>
        </row>
        <row r="4102">
          <cell r="C4102" t="str">
            <v>723.92</v>
          </cell>
          <cell r="E4102" t="str">
            <v>724.39</v>
          </cell>
        </row>
        <row r="4103">
          <cell r="C4103" t="str">
            <v>723.93</v>
          </cell>
          <cell r="E4103" t="str">
            <v>724.39</v>
          </cell>
        </row>
        <row r="4104">
          <cell r="C4104" t="str">
            <v>723.99</v>
          </cell>
          <cell r="E4104" t="str">
            <v>724.39</v>
          </cell>
        </row>
        <row r="4105">
          <cell r="C4105" t="str">
            <v>721.11</v>
          </cell>
          <cell r="E4105" t="str">
            <v>724.81</v>
          </cell>
        </row>
        <row r="4106">
          <cell r="C4106" t="str">
            <v>721.13</v>
          </cell>
          <cell r="E4106" t="str">
            <v>724.83</v>
          </cell>
        </row>
        <row r="4107">
          <cell r="C4107" t="str">
            <v>721.13</v>
          </cell>
          <cell r="E4107" t="str">
            <v>724.85</v>
          </cell>
        </row>
        <row r="4108">
          <cell r="C4108" t="str">
            <v>721.12</v>
          </cell>
          <cell r="E4108" t="str">
            <v>724.88</v>
          </cell>
        </row>
        <row r="4109">
          <cell r="C4109" t="str">
            <v>721.12</v>
          </cell>
          <cell r="E4109" t="str">
            <v>737.11</v>
          </cell>
        </row>
        <row r="4110">
          <cell r="C4110" t="str">
            <v>721.18</v>
          </cell>
          <cell r="E4110" t="str">
            <v>737.11</v>
          </cell>
        </row>
        <row r="4111">
          <cell r="C4111" t="str">
            <v>721.19</v>
          </cell>
          <cell r="E4111" t="str">
            <v>737.12</v>
          </cell>
        </row>
        <row r="4112">
          <cell r="C4112" t="str">
            <v>721.21</v>
          </cell>
          <cell r="E4112" t="str">
            <v>737.19</v>
          </cell>
        </row>
        <row r="4113">
          <cell r="C4113" t="str">
            <v>721.21</v>
          </cell>
          <cell r="E4113" t="str">
            <v>737.21</v>
          </cell>
        </row>
        <row r="4114">
          <cell r="C4114" t="str">
            <v>721.23</v>
          </cell>
          <cell r="E4114" t="str">
            <v>737.21</v>
          </cell>
        </row>
        <row r="4115">
          <cell r="C4115" t="str">
            <v>721.23</v>
          </cell>
          <cell r="E4115" t="str">
            <v>737.21</v>
          </cell>
        </row>
        <row r="4116">
          <cell r="C4116" t="str">
            <v>721.23</v>
          </cell>
          <cell r="E4116" t="str">
            <v>737.29</v>
          </cell>
        </row>
        <row r="4117">
          <cell r="C4117" t="str">
            <v>721.22</v>
          </cell>
          <cell r="E4117" t="str">
            <v>737.29</v>
          </cell>
        </row>
        <row r="4118">
          <cell r="C4118" t="str">
            <v>721.23</v>
          </cell>
          <cell r="E4118" t="str">
            <v>731.11</v>
          </cell>
        </row>
        <row r="4119">
          <cell r="C4119" t="str">
            <v>721.23</v>
          </cell>
          <cell r="E4119" t="str">
            <v>731.12</v>
          </cell>
        </row>
        <row r="4120">
          <cell r="C4120" t="str">
            <v>721.23</v>
          </cell>
          <cell r="E4120" t="str">
            <v>731.13</v>
          </cell>
        </row>
        <row r="4121">
          <cell r="C4121" t="str">
            <v>721.26</v>
          </cell>
          <cell r="E4121" t="str">
            <v>731.14</v>
          </cell>
        </row>
        <row r="4122">
          <cell r="C4122" t="str">
            <v>721.29</v>
          </cell>
          <cell r="E4122" t="str">
            <v>731.21</v>
          </cell>
        </row>
        <row r="4123">
          <cell r="C4123" t="str">
            <v>721.31</v>
          </cell>
          <cell r="E4123" t="str">
            <v>731.22</v>
          </cell>
        </row>
        <row r="4124">
          <cell r="C4124" t="str">
            <v>721.38</v>
          </cell>
          <cell r="E4124" t="str">
            <v>731.23</v>
          </cell>
        </row>
        <row r="4125">
          <cell r="C4125" t="str">
            <v>721.39</v>
          </cell>
          <cell r="E4125" t="str">
            <v>731.31</v>
          </cell>
        </row>
        <row r="4126">
          <cell r="C4126" t="str">
            <v>721.91</v>
          </cell>
          <cell r="E4126" t="str">
            <v>731.37</v>
          </cell>
        </row>
        <row r="4127">
          <cell r="C4127" t="str">
            <v>721.98</v>
          </cell>
          <cell r="E4127" t="str">
            <v>731.35</v>
          </cell>
        </row>
        <row r="4128">
          <cell r="C4128" t="str">
            <v>721.96</v>
          </cell>
          <cell r="E4128" t="str">
            <v>731.39</v>
          </cell>
        </row>
        <row r="4129">
          <cell r="C4129" t="str">
            <v>721.95</v>
          </cell>
          <cell r="E4129" t="str">
            <v>731.41</v>
          </cell>
        </row>
        <row r="4130">
          <cell r="C4130" t="str">
            <v>721.95</v>
          </cell>
          <cell r="E4130" t="str">
            <v>731.42</v>
          </cell>
        </row>
        <row r="4131">
          <cell r="C4131" t="str">
            <v>721.96</v>
          </cell>
          <cell r="E4131" t="str">
            <v>731.43</v>
          </cell>
        </row>
        <row r="4132">
          <cell r="C4132" t="str">
            <v>721.99</v>
          </cell>
          <cell r="E4132" t="str">
            <v>731.44</v>
          </cell>
        </row>
        <row r="4133">
          <cell r="C4133" t="str">
            <v>721.99</v>
          </cell>
          <cell r="E4133" t="str">
            <v>731.45</v>
          </cell>
        </row>
        <row r="4134">
          <cell r="C4134" t="str">
            <v>721.27</v>
          </cell>
          <cell r="E4134" t="str">
            <v>731.46</v>
          </cell>
        </row>
        <row r="4135">
          <cell r="C4135" t="str">
            <v>727.11</v>
          </cell>
          <cell r="E4135" t="str">
            <v>731.51</v>
          </cell>
        </row>
        <row r="4136">
          <cell r="C4136" t="str">
            <v>727.19</v>
          </cell>
          <cell r="E4136" t="str">
            <v>731.52</v>
          </cell>
        </row>
        <row r="4137">
          <cell r="C4137" t="str">
            <v>727.22</v>
          </cell>
          <cell r="E4137" t="str">
            <v>731.53</v>
          </cell>
        </row>
        <row r="4138">
          <cell r="C4138" t="str">
            <v>727.22</v>
          </cell>
          <cell r="E4138" t="str">
            <v>731.54</v>
          </cell>
        </row>
        <row r="4139">
          <cell r="C4139" t="str">
            <v>727.22</v>
          </cell>
          <cell r="E4139" t="str">
            <v>731.57</v>
          </cell>
        </row>
        <row r="4140">
          <cell r="C4140" t="str">
            <v>727.22</v>
          </cell>
          <cell r="E4140" t="str">
            <v>731.61</v>
          </cell>
        </row>
        <row r="4141">
          <cell r="C4141" t="str">
            <v>727.22</v>
          </cell>
          <cell r="E4141" t="str">
            <v>731.62</v>
          </cell>
        </row>
        <row r="4142">
          <cell r="C4142" t="str">
            <v>727.22</v>
          </cell>
          <cell r="E4142" t="str">
            <v>731.63</v>
          </cell>
        </row>
        <row r="4143">
          <cell r="C4143" t="str">
            <v>727.22</v>
          </cell>
          <cell r="E4143" t="str">
            <v>731.64</v>
          </cell>
        </row>
        <row r="4144">
          <cell r="C4144" t="str">
            <v>727.29</v>
          </cell>
          <cell r="E4144" t="str">
            <v>731.65</v>
          </cell>
        </row>
        <row r="4145">
          <cell r="C4145" t="str">
            <v>725.11</v>
          </cell>
          <cell r="E4145" t="str">
            <v>731.66</v>
          </cell>
        </row>
        <row r="4146">
          <cell r="C4146" t="str">
            <v>725.12</v>
          </cell>
          <cell r="E4146" t="str">
            <v>731.67</v>
          </cell>
        </row>
        <row r="4147">
          <cell r="C4147" t="str">
            <v>725.12</v>
          </cell>
          <cell r="E4147" t="str">
            <v>731.69</v>
          </cell>
        </row>
        <row r="4148">
          <cell r="C4148" t="str">
            <v>725.91</v>
          </cell>
          <cell r="E4148" t="str">
            <v>731.71</v>
          </cell>
        </row>
        <row r="4149">
          <cell r="C4149" t="str">
            <v>725.91</v>
          </cell>
          <cell r="E4149" t="str">
            <v>731.73</v>
          </cell>
        </row>
        <row r="4150">
          <cell r="C4150" t="str">
            <v>726.81</v>
          </cell>
          <cell r="E4150" t="str">
            <v>731.75</v>
          </cell>
        </row>
        <row r="4151">
          <cell r="C4151" t="str">
            <v>726.89</v>
          </cell>
          <cell r="E4151" t="str">
            <v>731.77</v>
          </cell>
        </row>
        <row r="4152">
          <cell r="C4152" t="str">
            <v>725.21</v>
          </cell>
          <cell r="E4152" t="str">
            <v>731.79</v>
          </cell>
        </row>
        <row r="4153">
          <cell r="C4153" t="str">
            <v>725.23</v>
          </cell>
          <cell r="E4153" t="str">
            <v>733.11</v>
          </cell>
        </row>
        <row r="4154">
          <cell r="C4154" t="str">
            <v>725.25</v>
          </cell>
          <cell r="E4154" t="str">
            <v>733.12</v>
          </cell>
        </row>
        <row r="4155">
          <cell r="C4155" t="str">
            <v>725.27</v>
          </cell>
          <cell r="E4155" t="str">
            <v>733.13</v>
          </cell>
        </row>
        <row r="4156">
          <cell r="C4156" t="str">
            <v>725.29</v>
          </cell>
          <cell r="E4156" t="str">
            <v>733.14</v>
          </cell>
        </row>
        <row r="4157">
          <cell r="C4157" t="str">
            <v>725.99</v>
          </cell>
          <cell r="E4157" t="str">
            <v>733.15</v>
          </cell>
        </row>
        <row r="4158">
          <cell r="C4158" t="str">
            <v>726.31</v>
          </cell>
          <cell r="E4158" t="str">
            <v>733.16</v>
          </cell>
        </row>
        <row r="4159">
          <cell r="C4159" t="str">
            <v>726.31</v>
          </cell>
          <cell r="E4159" t="str">
            <v>733.17</v>
          </cell>
        </row>
        <row r="4160">
          <cell r="C4160" t="str">
            <v>726.31</v>
          </cell>
          <cell r="E4160" t="str">
            <v>733.18</v>
          </cell>
        </row>
        <row r="4161">
          <cell r="C4161" t="str">
            <v>726.91</v>
          </cell>
          <cell r="E4161" t="str">
            <v>733.18</v>
          </cell>
        </row>
        <row r="4162">
          <cell r="C4162" t="str">
            <v>726.35</v>
          </cell>
          <cell r="E4162" t="str">
            <v>733.91</v>
          </cell>
        </row>
        <row r="4163">
          <cell r="C4163" t="str">
            <v>726.51</v>
          </cell>
          <cell r="E4163" t="str">
            <v>733.93</v>
          </cell>
        </row>
        <row r="4164">
          <cell r="C4164" t="str">
            <v>726.55</v>
          </cell>
          <cell r="E4164" t="str">
            <v>733.95</v>
          </cell>
        </row>
        <row r="4165">
          <cell r="C4165" t="str">
            <v>726.59</v>
          </cell>
          <cell r="E4165" t="str">
            <v>733.99</v>
          </cell>
        </row>
        <row r="4166">
          <cell r="C4166" t="str">
            <v>726.61</v>
          </cell>
          <cell r="E4166" t="str">
            <v>728.11</v>
          </cell>
        </row>
        <row r="4167">
          <cell r="C4167" t="str">
            <v>726.61</v>
          </cell>
          <cell r="E4167" t="str">
            <v>728.11</v>
          </cell>
        </row>
        <row r="4168">
          <cell r="C4168" t="str">
            <v>726.63</v>
          </cell>
          <cell r="E4168" t="str">
            <v>728.11</v>
          </cell>
        </row>
        <row r="4169">
          <cell r="C4169" t="str">
            <v>726.65</v>
          </cell>
          <cell r="E4169" t="str">
            <v>728.12</v>
          </cell>
        </row>
        <row r="4170">
          <cell r="C4170" t="str">
            <v>745.65</v>
          </cell>
          <cell r="E4170" t="str">
            <v>728.12</v>
          </cell>
        </row>
        <row r="4171">
          <cell r="C4171" t="str">
            <v>726.67</v>
          </cell>
          <cell r="E4171" t="str">
            <v>728.12</v>
          </cell>
        </row>
        <row r="4172">
          <cell r="C4172" t="str">
            <v>726.68</v>
          </cell>
          <cell r="E4172" t="str">
            <v>728.12</v>
          </cell>
        </row>
        <row r="4173">
          <cell r="C4173" t="str">
            <v>726.99</v>
          </cell>
          <cell r="E4173" t="str">
            <v>728.12</v>
          </cell>
        </row>
        <row r="4174">
          <cell r="C4174" t="str">
            <v>724.41</v>
          </cell>
          <cell r="E4174" t="str">
            <v>728.12</v>
          </cell>
        </row>
        <row r="4175">
          <cell r="C4175" t="str">
            <v>724.42</v>
          </cell>
          <cell r="E4175" t="str">
            <v>728.12</v>
          </cell>
        </row>
        <row r="4176">
          <cell r="C4176" t="str">
            <v>724.42</v>
          </cell>
          <cell r="E4176" t="str">
            <v>728.12</v>
          </cell>
        </row>
        <row r="4177">
          <cell r="C4177" t="str">
            <v>724.42</v>
          </cell>
          <cell r="E4177" t="str">
            <v>735.11</v>
          </cell>
        </row>
        <row r="4178">
          <cell r="C4178" t="str">
            <v>724.42</v>
          </cell>
          <cell r="E4178" t="str">
            <v>735.13</v>
          </cell>
        </row>
        <row r="4179">
          <cell r="C4179" t="str">
            <v>724.43</v>
          </cell>
          <cell r="E4179" t="str">
            <v>735.15</v>
          </cell>
        </row>
        <row r="4180">
          <cell r="C4180" t="str">
            <v>724.43</v>
          </cell>
          <cell r="E4180" t="str">
            <v>728.19</v>
          </cell>
        </row>
        <row r="4181">
          <cell r="C4181" t="str">
            <v>724.43</v>
          </cell>
          <cell r="E4181" t="str">
            <v>728.19</v>
          </cell>
        </row>
        <row r="4182">
          <cell r="C4182" t="str">
            <v>724.54</v>
          </cell>
          <cell r="E4182" t="str">
            <v>735.91</v>
          </cell>
        </row>
        <row r="4183">
          <cell r="C4183" t="str">
            <v>724.51</v>
          </cell>
          <cell r="E4183" t="str">
            <v>735.95</v>
          </cell>
        </row>
        <row r="4184">
          <cell r="C4184" t="str">
            <v>724.51</v>
          </cell>
          <cell r="E4184" t="str">
            <v>745.11</v>
          </cell>
        </row>
        <row r="4185">
          <cell r="C4185" t="str">
            <v>724.51</v>
          </cell>
          <cell r="E4185" t="str">
            <v>745.11</v>
          </cell>
        </row>
        <row r="4186">
          <cell r="C4186" t="str">
            <v>724.51</v>
          </cell>
          <cell r="E4186" t="str">
            <v>778.41</v>
          </cell>
        </row>
        <row r="4187">
          <cell r="C4187" t="str">
            <v>724.52</v>
          </cell>
          <cell r="E4187" t="str">
            <v>778.43</v>
          </cell>
        </row>
        <row r="4188">
          <cell r="C4188" t="str">
            <v>724.52</v>
          </cell>
          <cell r="E4188" t="str">
            <v>778.45</v>
          </cell>
        </row>
        <row r="4189">
          <cell r="C4189" t="str">
            <v>724.52</v>
          </cell>
          <cell r="E4189" t="str">
            <v>745.12</v>
          </cell>
        </row>
        <row r="4190">
          <cell r="C4190" t="str">
            <v>724.53</v>
          </cell>
          <cell r="E4190" t="str">
            <v>745.12</v>
          </cell>
        </row>
        <row r="4191">
          <cell r="C4191" t="str">
            <v>724.61</v>
          </cell>
          <cell r="E4191" t="str">
            <v>745.19</v>
          </cell>
        </row>
        <row r="4192">
          <cell r="C4192" t="str">
            <v>724.61</v>
          </cell>
          <cell r="E4192" t="str">
            <v>745.19</v>
          </cell>
        </row>
        <row r="4193">
          <cell r="C4193" t="str">
            <v>724.49</v>
          </cell>
          <cell r="E4193" t="str">
            <v>745.19</v>
          </cell>
        </row>
        <row r="4194">
          <cell r="C4194" t="str">
            <v>724.49</v>
          </cell>
          <cell r="E4194" t="str">
            <v>737.41</v>
          </cell>
        </row>
        <row r="4195">
          <cell r="C4195" t="str">
            <v>724.49</v>
          </cell>
          <cell r="E4195" t="str">
            <v>737.42</v>
          </cell>
        </row>
        <row r="4196">
          <cell r="C4196" t="str">
            <v>724.49</v>
          </cell>
          <cell r="E4196" t="str">
            <v>737.43</v>
          </cell>
        </row>
        <row r="4197">
          <cell r="C4197" t="str">
            <v>724.49</v>
          </cell>
          <cell r="E4197" t="str">
            <v>737.49</v>
          </cell>
        </row>
        <row r="4198">
          <cell r="C4198" t="str">
            <v>724.67</v>
          </cell>
          <cell r="E4198" t="str">
            <v>751.1</v>
          </cell>
        </row>
        <row r="4199">
          <cell r="C4199" t="str">
            <v>724.67</v>
          </cell>
          <cell r="E4199" t="str">
            <v>751.21</v>
          </cell>
        </row>
        <row r="4200">
          <cell r="C4200" t="str">
            <v>724.67</v>
          </cell>
          <cell r="E4200" t="str">
            <v>751.22</v>
          </cell>
        </row>
        <row r="4201">
          <cell r="C4201" t="str">
            <v>724.68</v>
          </cell>
          <cell r="E4201" t="str">
            <v>751.22</v>
          </cell>
        </row>
        <row r="4202">
          <cell r="C4202" t="str">
            <v>724.68</v>
          </cell>
          <cell r="E4202" t="str">
            <v>751.22</v>
          </cell>
        </row>
        <row r="4203">
          <cell r="C4203" t="str">
            <v>724.55</v>
          </cell>
          <cell r="E4203" t="str">
            <v>751.24</v>
          </cell>
        </row>
        <row r="4204">
          <cell r="C4204" t="str">
            <v>775.11</v>
          </cell>
          <cell r="E4204" t="str">
            <v>751.28</v>
          </cell>
        </row>
        <row r="4205">
          <cell r="C4205" t="str">
            <v>775.11</v>
          </cell>
          <cell r="E4205" t="str">
            <v>752.2</v>
          </cell>
        </row>
        <row r="4206">
          <cell r="C4206" t="str">
            <v>775.11</v>
          </cell>
          <cell r="E4206" t="str">
            <v>752.3</v>
          </cell>
        </row>
        <row r="4207">
          <cell r="C4207" t="str">
            <v>724.71</v>
          </cell>
          <cell r="E4207" t="str">
            <v>752.3</v>
          </cell>
        </row>
        <row r="4208">
          <cell r="C4208" t="str">
            <v>724.91</v>
          </cell>
          <cell r="E4208" t="str">
            <v>752.3</v>
          </cell>
        </row>
        <row r="4209">
          <cell r="C4209" t="str">
            <v>724.72</v>
          </cell>
          <cell r="E4209" t="str">
            <v>752.6</v>
          </cell>
        </row>
        <row r="4210">
          <cell r="C4210" t="str">
            <v>775.12</v>
          </cell>
          <cell r="E4210" t="str">
            <v>752.7</v>
          </cell>
        </row>
        <row r="4211">
          <cell r="C4211" t="str">
            <v>724.73</v>
          </cell>
          <cell r="E4211" t="str">
            <v>752.8</v>
          </cell>
        </row>
        <row r="4212">
          <cell r="C4212" t="str">
            <v>724.74</v>
          </cell>
          <cell r="E4212" t="str">
            <v>752.9</v>
          </cell>
        </row>
        <row r="4213">
          <cell r="C4213" t="str">
            <v>724.74</v>
          </cell>
          <cell r="E4213" t="str">
            <v>751.91</v>
          </cell>
        </row>
        <row r="4214">
          <cell r="C4214" t="str">
            <v>724.74</v>
          </cell>
          <cell r="E4214" t="str">
            <v>751.93</v>
          </cell>
        </row>
        <row r="4215">
          <cell r="C4215" t="str">
            <v>724.74</v>
          </cell>
          <cell r="E4215" t="str">
            <v>751.99</v>
          </cell>
        </row>
        <row r="4216">
          <cell r="C4216" t="str">
            <v>724.92</v>
          </cell>
          <cell r="E4216" t="str">
            <v>759.91</v>
          </cell>
        </row>
        <row r="4217">
          <cell r="C4217" t="str">
            <v>724.33</v>
          </cell>
          <cell r="E4217" t="str">
            <v>759.95</v>
          </cell>
        </row>
        <row r="4218">
          <cell r="C4218" t="str">
            <v>724.35</v>
          </cell>
          <cell r="E4218" t="str">
            <v>759.95</v>
          </cell>
        </row>
        <row r="4219">
          <cell r="C4219" t="str">
            <v>724.35</v>
          </cell>
          <cell r="E4219" t="str">
            <v>759.97</v>
          </cell>
        </row>
        <row r="4220">
          <cell r="C4220" t="str">
            <v>724.39</v>
          </cell>
          <cell r="E4220" t="str">
            <v>759.93</v>
          </cell>
        </row>
        <row r="4221">
          <cell r="C4221" t="str">
            <v>724.39</v>
          </cell>
          <cell r="E4221" t="str">
            <v>759.8</v>
          </cell>
        </row>
        <row r="4222">
          <cell r="C4222" t="str">
            <v>724.39</v>
          </cell>
          <cell r="E4222" t="str">
            <v>728.31</v>
          </cell>
        </row>
        <row r="4223">
          <cell r="C4223" t="str">
            <v>724.81</v>
          </cell>
          <cell r="E4223" t="str">
            <v>728.32</v>
          </cell>
        </row>
        <row r="4224">
          <cell r="C4224" t="str">
            <v>724.83</v>
          </cell>
          <cell r="E4224" t="str">
            <v>728.33</v>
          </cell>
        </row>
        <row r="4225">
          <cell r="C4225" t="str">
            <v>724.85</v>
          </cell>
          <cell r="E4225" t="str">
            <v>728.33</v>
          </cell>
        </row>
        <row r="4226">
          <cell r="C4226" t="str">
            <v>724.88</v>
          </cell>
          <cell r="E4226" t="str">
            <v>728.33</v>
          </cell>
        </row>
        <row r="4227">
          <cell r="C4227" t="str">
            <v>737.11</v>
          </cell>
          <cell r="E4227" t="str">
            <v>728.34</v>
          </cell>
        </row>
        <row r="4228">
          <cell r="C4228" t="str">
            <v>737.11</v>
          </cell>
          <cell r="E4228" t="str">
            <v>728.39</v>
          </cell>
        </row>
        <row r="4229">
          <cell r="C4229" t="str">
            <v>737.12</v>
          </cell>
          <cell r="E4229" t="str">
            <v>728.41</v>
          </cell>
        </row>
        <row r="4230">
          <cell r="C4230" t="str">
            <v>737.19</v>
          </cell>
          <cell r="E4230" t="str">
            <v>728.41</v>
          </cell>
        </row>
        <row r="4231">
          <cell r="C4231" t="str">
            <v>737.21</v>
          </cell>
          <cell r="E4231" t="str">
            <v>728.41</v>
          </cell>
        </row>
        <row r="4232">
          <cell r="C4232" t="str">
            <v>737.21</v>
          </cell>
          <cell r="E4232" t="str">
            <v>728.51</v>
          </cell>
        </row>
        <row r="4233">
          <cell r="C4233" t="str">
            <v>737.21</v>
          </cell>
          <cell r="E4233" t="str">
            <v>745.95</v>
          </cell>
        </row>
        <row r="4234">
          <cell r="C4234" t="str">
            <v>737.29</v>
          </cell>
          <cell r="E4234" t="str">
            <v>745.95</v>
          </cell>
        </row>
        <row r="4235">
          <cell r="C4235" t="str">
            <v>737.29</v>
          </cell>
          <cell r="E4235" t="str">
            <v>745.95</v>
          </cell>
        </row>
        <row r="4236">
          <cell r="C4236" t="str">
            <v>731.11</v>
          </cell>
          <cell r="E4236" t="str">
            <v>745.95</v>
          </cell>
        </row>
        <row r="4237">
          <cell r="C4237" t="str">
            <v>731.12</v>
          </cell>
          <cell r="E4237" t="str">
            <v>745.97</v>
          </cell>
        </row>
        <row r="4238">
          <cell r="C4238" t="str">
            <v>731.13</v>
          </cell>
          <cell r="E4238" t="str">
            <v>728.42</v>
          </cell>
        </row>
        <row r="4239">
          <cell r="C4239" t="str">
            <v>731.14</v>
          </cell>
          <cell r="E4239" t="str">
            <v>728.42</v>
          </cell>
        </row>
        <row r="4240">
          <cell r="C4240" t="str">
            <v>731.14</v>
          </cell>
          <cell r="E4240" t="str">
            <v>728.42</v>
          </cell>
        </row>
        <row r="4241">
          <cell r="C4241" t="str">
            <v>731.21</v>
          </cell>
          <cell r="E4241" t="str">
            <v>728.42</v>
          </cell>
        </row>
        <row r="4242">
          <cell r="C4242" t="str">
            <v>731.22</v>
          </cell>
          <cell r="E4242" t="str">
            <v>728.42</v>
          </cell>
        </row>
        <row r="4243">
          <cell r="C4243" t="str">
            <v>731.23</v>
          </cell>
          <cell r="E4243" t="str">
            <v>728.42</v>
          </cell>
        </row>
        <row r="4244">
          <cell r="C4244" t="str">
            <v>731.31</v>
          </cell>
          <cell r="E4244" t="str">
            <v>728.42</v>
          </cell>
        </row>
        <row r="4245">
          <cell r="C4245" t="str">
            <v>731.37</v>
          </cell>
          <cell r="E4245" t="str">
            <v>728.52</v>
          </cell>
        </row>
        <row r="4246">
          <cell r="C4246" t="str">
            <v>731.35</v>
          </cell>
          <cell r="E4246" t="str">
            <v>728.43</v>
          </cell>
        </row>
        <row r="4247">
          <cell r="C4247" t="str">
            <v>731.39</v>
          </cell>
          <cell r="E4247" t="str">
            <v>728.53</v>
          </cell>
        </row>
        <row r="4248">
          <cell r="C4248" t="str">
            <v>731.41</v>
          </cell>
          <cell r="E4248" t="str">
            <v>723.48</v>
          </cell>
        </row>
        <row r="4249">
          <cell r="C4249" t="str">
            <v>731.42</v>
          </cell>
          <cell r="E4249" t="str">
            <v>727.21</v>
          </cell>
        </row>
        <row r="4250">
          <cell r="C4250" t="str">
            <v>731.43</v>
          </cell>
          <cell r="E4250" t="str">
            <v>728.44</v>
          </cell>
        </row>
        <row r="4251">
          <cell r="C4251" t="str">
            <v>731.44</v>
          </cell>
          <cell r="E4251" t="str">
            <v>728.49</v>
          </cell>
        </row>
        <row r="4252">
          <cell r="C4252" t="str">
            <v>731.45</v>
          </cell>
          <cell r="E4252" t="str">
            <v>728.49</v>
          </cell>
        </row>
        <row r="4253">
          <cell r="C4253" t="str">
            <v>731.46</v>
          </cell>
          <cell r="E4253" t="str">
            <v>728.49</v>
          </cell>
        </row>
        <row r="4254">
          <cell r="C4254" t="str">
            <v>731.51</v>
          </cell>
          <cell r="E4254" t="str">
            <v>728.46</v>
          </cell>
        </row>
        <row r="4255">
          <cell r="C4255" t="str">
            <v>731.52</v>
          </cell>
          <cell r="E4255" t="str">
            <v>728.49</v>
          </cell>
        </row>
        <row r="4256">
          <cell r="C4256" t="str">
            <v>731.53</v>
          </cell>
          <cell r="E4256" t="str">
            <v>728.49</v>
          </cell>
        </row>
        <row r="4257">
          <cell r="C4257" t="str">
            <v>731.54</v>
          </cell>
          <cell r="E4257" t="str">
            <v>728.55</v>
          </cell>
        </row>
        <row r="4258">
          <cell r="C4258" t="str">
            <v>731.57</v>
          </cell>
          <cell r="E4258" t="str">
            <v>749.11</v>
          </cell>
        </row>
        <row r="4259">
          <cell r="C4259" t="str">
            <v>731.61</v>
          </cell>
          <cell r="E4259" t="str">
            <v>749.12</v>
          </cell>
        </row>
        <row r="4260">
          <cell r="C4260" t="str">
            <v>731.62</v>
          </cell>
          <cell r="E4260" t="str">
            <v>749.13</v>
          </cell>
        </row>
        <row r="4261">
          <cell r="C4261" t="str">
            <v>731.63</v>
          </cell>
          <cell r="E4261" t="str">
            <v>749.14</v>
          </cell>
        </row>
        <row r="4262">
          <cell r="C4262" t="str">
            <v>731.64</v>
          </cell>
          <cell r="E4262" t="str">
            <v>749.15</v>
          </cell>
        </row>
        <row r="4263">
          <cell r="C4263" t="str">
            <v>731.65</v>
          </cell>
          <cell r="E4263" t="str">
            <v>749.16</v>
          </cell>
        </row>
        <row r="4264">
          <cell r="C4264" t="str">
            <v>731.66</v>
          </cell>
          <cell r="E4264" t="str">
            <v>749.17</v>
          </cell>
        </row>
        <row r="4265">
          <cell r="C4265" t="str">
            <v>731.67</v>
          </cell>
          <cell r="E4265" t="str">
            <v>749.18</v>
          </cell>
        </row>
        <row r="4266">
          <cell r="C4266" t="str">
            <v>731.69</v>
          </cell>
          <cell r="E4266" t="str">
            <v>749.19</v>
          </cell>
        </row>
        <row r="4267">
          <cell r="C4267" t="str">
            <v>731.71</v>
          </cell>
          <cell r="E4267" t="str">
            <v>747.1</v>
          </cell>
        </row>
        <row r="4268">
          <cell r="C4268" t="str">
            <v>731.73</v>
          </cell>
          <cell r="E4268" t="str">
            <v>747.2</v>
          </cell>
        </row>
        <row r="4269">
          <cell r="C4269" t="str">
            <v>731.75</v>
          </cell>
          <cell r="E4269" t="str">
            <v>747.3</v>
          </cell>
        </row>
        <row r="4270">
          <cell r="C4270" t="str">
            <v>731.77</v>
          </cell>
          <cell r="E4270" t="str">
            <v>747.4</v>
          </cell>
        </row>
        <row r="4271">
          <cell r="C4271" t="str">
            <v>731.79</v>
          </cell>
          <cell r="E4271" t="str">
            <v>747.8</v>
          </cell>
        </row>
        <row r="4272">
          <cell r="C4272" t="str">
            <v>733.11</v>
          </cell>
          <cell r="E4272" t="str">
            <v>747.9</v>
          </cell>
        </row>
        <row r="4273">
          <cell r="C4273" t="str">
            <v>733.12</v>
          </cell>
          <cell r="E4273" t="str">
            <v>746.1</v>
          </cell>
        </row>
        <row r="4274">
          <cell r="C4274" t="str">
            <v>733.13</v>
          </cell>
          <cell r="E4274" t="str">
            <v>746.2</v>
          </cell>
        </row>
        <row r="4275">
          <cell r="C4275" t="str">
            <v>733.14</v>
          </cell>
          <cell r="E4275" t="str">
            <v>746.3</v>
          </cell>
        </row>
        <row r="4276">
          <cell r="C4276" t="str">
            <v>733.15</v>
          </cell>
          <cell r="E4276" t="str">
            <v>746.4</v>
          </cell>
        </row>
        <row r="4277">
          <cell r="C4277" t="str">
            <v>733.16</v>
          </cell>
          <cell r="E4277" t="str">
            <v>746.5</v>
          </cell>
        </row>
        <row r="4278">
          <cell r="C4278" t="str">
            <v>733.17</v>
          </cell>
          <cell r="E4278" t="str">
            <v>746.8</v>
          </cell>
        </row>
        <row r="4279">
          <cell r="C4279" t="str">
            <v>733.18</v>
          </cell>
          <cell r="E4279" t="str">
            <v>746.91</v>
          </cell>
        </row>
        <row r="4280">
          <cell r="C4280" t="str">
            <v>733.18</v>
          </cell>
          <cell r="E4280" t="str">
            <v>746.99</v>
          </cell>
        </row>
        <row r="4281">
          <cell r="C4281" t="str">
            <v>733.91</v>
          </cell>
          <cell r="E4281" t="str">
            <v>748.1</v>
          </cell>
        </row>
        <row r="4282">
          <cell r="C4282" t="str">
            <v>733.93</v>
          </cell>
          <cell r="E4282" t="str">
            <v>748.21</v>
          </cell>
        </row>
        <row r="4283">
          <cell r="C4283" t="str">
            <v>733.95</v>
          </cell>
          <cell r="E4283" t="str">
            <v>748.22</v>
          </cell>
        </row>
        <row r="4284">
          <cell r="C4284" t="str">
            <v>733.99</v>
          </cell>
          <cell r="E4284" t="str">
            <v>748.4</v>
          </cell>
        </row>
        <row r="4285">
          <cell r="C4285" t="str">
            <v>728.11</v>
          </cell>
          <cell r="E4285" t="str">
            <v>748.5</v>
          </cell>
        </row>
        <row r="4286">
          <cell r="C4286" t="str">
            <v>728.11</v>
          </cell>
          <cell r="E4286" t="str">
            <v>748.6</v>
          </cell>
        </row>
        <row r="4287">
          <cell r="C4287" t="str">
            <v>728.11</v>
          </cell>
          <cell r="E4287" t="str">
            <v>748.9</v>
          </cell>
        </row>
        <row r="4288">
          <cell r="C4288" t="str">
            <v>728.12</v>
          </cell>
          <cell r="E4288" t="str">
            <v>749.2</v>
          </cell>
        </row>
        <row r="4289">
          <cell r="C4289" t="str">
            <v>728.12</v>
          </cell>
          <cell r="E4289" t="str">
            <v>749.2</v>
          </cell>
        </row>
        <row r="4290">
          <cell r="C4290" t="str">
            <v>728.12</v>
          </cell>
          <cell r="E4290" t="str">
            <v>749.2</v>
          </cell>
        </row>
        <row r="4291">
          <cell r="C4291" t="str">
            <v>728.12</v>
          </cell>
          <cell r="E4291" t="str">
            <v>728.21</v>
          </cell>
        </row>
        <row r="4292">
          <cell r="C4292" t="str">
            <v>728.12</v>
          </cell>
          <cell r="E4292" t="str">
            <v>728.21</v>
          </cell>
        </row>
        <row r="4293">
          <cell r="C4293" t="str">
            <v>728.12</v>
          </cell>
          <cell r="E4293" t="str">
            <v>728.21</v>
          </cell>
        </row>
        <row r="4294">
          <cell r="C4294" t="str">
            <v>728.12</v>
          </cell>
          <cell r="E4294" t="str">
            <v>728.22</v>
          </cell>
        </row>
        <row r="4295">
          <cell r="C4295" t="str">
            <v>728.12</v>
          </cell>
          <cell r="E4295" t="str">
            <v>728.29</v>
          </cell>
        </row>
        <row r="4296">
          <cell r="C4296" t="str">
            <v>735.11</v>
          </cell>
          <cell r="E4296" t="str">
            <v>749.91</v>
          </cell>
        </row>
        <row r="4297">
          <cell r="C4297" t="str">
            <v>735.13</v>
          </cell>
          <cell r="E4297" t="str">
            <v>749.99</v>
          </cell>
        </row>
        <row r="4298">
          <cell r="C4298" t="str">
            <v>735.15</v>
          </cell>
          <cell r="E4298" t="str">
            <v>716.1</v>
          </cell>
        </row>
        <row r="4299">
          <cell r="C4299" t="str">
            <v>728.19</v>
          </cell>
          <cell r="E4299" t="str">
            <v>716.31</v>
          </cell>
        </row>
        <row r="4300">
          <cell r="C4300" t="str">
            <v>728.19</v>
          </cell>
          <cell r="E4300" t="str">
            <v>716.2</v>
          </cell>
        </row>
        <row r="4301">
          <cell r="C4301" t="str">
            <v>735.91</v>
          </cell>
          <cell r="E4301" t="str">
            <v>716.2</v>
          </cell>
        </row>
        <row r="4302">
          <cell r="C4302" t="str">
            <v>735.95</v>
          </cell>
          <cell r="E4302" t="str">
            <v>716.2</v>
          </cell>
        </row>
        <row r="4303">
          <cell r="C4303" t="str">
            <v>745.11</v>
          </cell>
          <cell r="E4303" t="str">
            <v>716.2</v>
          </cell>
        </row>
        <row r="4304">
          <cell r="C4304" t="str">
            <v>745.11</v>
          </cell>
          <cell r="E4304" t="str">
            <v>716.31</v>
          </cell>
        </row>
        <row r="4305">
          <cell r="C4305" t="str">
            <v>778.41</v>
          </cell>
          <cell r="E4305" t="str">
            <v>716.31</v>
          </cell>
        </row>
        <row r="4306">
          <cell r="C4306" t="str">
            <v>778.43</v>
          </cell>
          <cell r="E4306" t="str">
            <v>716.31</v>
          </cell>
        </row>
        <row r="4307">
          <cell r="C4307" t="str">
            <v>778.45</v>
          </cell>
          <cell r="E4307" t="str">
            <v>716.31</v>
          </cell>
        </row>
        <row r="4308">
          <cell r="C4308" t="str">
            <v>745.12</v>
          </cell>
          <cell r="E4308" t="str">
            <v>716.32</v>
          </cell>
        </row>
        <row r="4309">
          <cell r="C4309" t="str">
            <v>745.12</v>
          </cell>
          <cell r="E4309" t="str">
            <v>716.32</v>
          </cell>
        </row>
        <row r="4310">
          <cell r="C4310" t="str">
            <v>745.19</v>
          </cell>
          <cell r="E4310" t="str">
            <v>716.32</v>
          </cell>
        </row>
        <row r="4311">
          <cell r="C4311" t="str">
            <v>745.19</v>
          </cell>
          <cell r="E4311" t="str">
            <v>716.32</v>
          </cell>
        </row>
        <row r="4312">
          <cell r="C4312" t="str">
            <v>745.19</v>
          </cell>
          <cell r="E4312" t="str">
            <v>716.51</v>
          </cell>
        </row>
        <row r="4313">
          <cell r="C4313" t="str">
            <v>745.19</v>
          </cell>
          <cell r="E4313" t="str">
            <v>716.51</v>
          </cell>
        </row>
        <row r="4314">
          <cell r="C4314" t="str">
            <v>745.19</v>
          </cell>
          <cell r="E4314" t="str">
            <v>716.51</v>
          </cell>
        </row>
        <row r="4315">
          <cell r="C4315" t="str">
            <v>737.41</v>
          </cell>
          <cell r="E4315" t="str">
            <v>716.51</v>
          </cell>
        </row>
        <row r="4316">
          <cell r="C4316" t="str">
            <v>737.42</v>
          </cell>
          <cell r="E4316" t="str">
            <v>716.52</v>
          </cell>
        </row>
        <row r="4317">
          <cell r="C4317" t="str">
            <v>737.43</v>
          </cell>
          <cell r="E4317" t="str">
            <v>716.52</v>
          </cell>
        </row>
        <row r="4318">
          <cell r="C4318" t="str">
            <v>737.49</v>
          </cell>
          <cell r="E4318" t="str">
            <v>716.4</v>
          </cell>
        </row>
        <row r="4319">
          <cell r="C4319" t="str">
            <v>751.13</v>
          </cell>
          <cell r="E4319" t="str">
            <v>716.9</v>
          </cell>
        </row>
        <row r="4320">
          <cell r="C4320" t="str">
            <v>751.13</v>
          </cell>
          <cell r="E4320" t="str">
            <v>771.23</v>
          </cell>
        </row>
        <row r="4321">
          <cell r="C4321" t="str">
            <v>751.15</v>
          </cell>
          <cell r="E4321" t="str">
            <v>771.11</v>
          </cell>
        </row>
        <row r="4322">
          <cell r="C4322" t="str">
            <v>751.18</v>
          </cell>
          <cell r="E4322" t="str">
            <v>771.11</v>
          </cell>
        </row>
        <row r="4323">
          <cell r="C4323" t="str">
            <v>751.21</v>
          </cell>
          <cell r="E4323" t="str">
            <v>771.11</v>
          </cell>
        </row>
        <row r="4324">
          <cell r="C4324" t="str">
            <v>751.22</v>
          </cell>
          <cell r="E4324" t="str">
            <v>771.19</v>
          </cell>
        </row>
        <row r="4325">
          <cell r="C4325" t="str">
            <v>751.22</v>
          </cell>
          <cell r="E4325" t="str">
            <v>771.19</v>
          </cell>
        </row>
        <row r="4326">
          <cell r="C4326" t="str">
            <v>751.22</v>
          </cell>
          <cell r="E4326" t="str">
            <v>771.19</v>
          </cell>
        </row>
        <row r="4327">
          <cell r="C4327" t="str">
            <v>751.23</v>
          </cell>
          <cell r="E4327" t="str">
            <v>771.19</v>
          </cell>
        </row>
        <row r="4328">
          <cell r="C4328" t="str">
            <v>751.24</v>
          </cell>
          <cell r="E4328" t="str">
            <v>771.21</v>
          </cell>
        </row>
        <row r="4329">
          <cell r="C4329" t="str">
            <v>751.28</v>
          </cell>
          <cell r="E4329" t="str">
            <v>771.25</v>
          </cell>
        </row>
        <row r="4330">
          <cell r="C4330" t="str">
            <v>752.1</v>
          </cell>
          <cell r="E4330" t="str">
            <v>771.29</v>
          </cell>
        </row>
        <row r="4331">
          <cell r="C4331" t="str">
            <v>752.2</v>
          </cell>
          <cell r="E4331" t="str">
            <v>778.81</v>
          </cell>
        </row>
        <row r="4332">
          <cell r="C4332" t="str">
            <v>752.2</v>
          </cell>
          <cell r="E4332" t="str">
            <v>778.81</v>
          </cell>
        </row>
        <row r="4333">
          <cell r="C4333" t="str">
            <v>752.3</v>
          </cell>
          <cell r="E4333" t="str">
            <v>778.81</v>
          </cell>
        </row>
        <row r="4334">
          <cell r="C4334" t="str">
            <v>752.3</v>
          </cell>
          <cell r="E4334" t="str">
            <v>778.81</v>
          </cell>
        </row>
        <row r="4335">
          <cell r="C4335" t="str">
            <v>752.6</v>
          </cell>
          <cell r="E4335" t="str">
            <v>778.11</v>
          </cell>
        </row>
        <row r="4336">
          <cell r="C4336" t="str">
            <v>752.7</v>
          </cell>
          <cell r="E4336" t="str">
            <v>778.11</v>
          </cell>
        </row>
        <row r="4337">
          <cell r="C4337" t="str">
            <v>752.9</v>
          </cell>
          <cell r="E4337" t="str">
            <v>778.11</v>
          </cell>
        </row>
        <row r="4338">
          <cell r="C4338" t="str">
            <v>752.9</v>
          </cell>
          <cell r="E4338" t="str">
            <v>778.11</v>
          </cell>
        </row>
        <row r="4339">
          <cell r="C4339" t="str">
            <v>751.91</v>
          </cell>
          <cell r="E4339" t="str">
            <v>778.11</v>
          </cell>
        </row>
        <row r="4340">
          <cell r="C4340" t="str">
            <v>751.92</v>
          </cell>
          <cell r="E4340" t="str">
            <v>778.11</v>
          </cell>
        </row>
        <row r="4341">
          <cell r="C4341" t="str">
            <v>751.93</v>
          </cell>
          <cell r="E4341" t="str">
            <v>778.17</v>
          </cell>
        </row>
        <row r="4342">
          <cell r="C4342" t="str">
            <v>751.99</v>
          </cell>
          <cell r="E4342" t="str">
            <v>778.12</v>
          </cell>
        </row>
        <row r="4343">
          <cell r="C4343" t="str">
            <v>759.91</v>
          </cell>
          <cell r="E4343" t="str">
            <v>778.12</v>
          </cell>
        </row>
        <row r="4344">
          <cell r="C4344" t="str">
            <v>759.95</v>
          </cell>
          <cell r="E4344" t="str">
            <v>778.12</v>
          </cell>
        </row>
        <row r="4345">
          <cell r="C4345" t="str">
            <v>759.95</v>
          </cell>
          <cell r="E4345" t="str">
            <v>778.12</v>
          </cell>
        </row>
        <row r="4346">
          <cell r="C4346" t="str">
            <v>759.97</v>
          </cell>
          <cell r="E4346" t="str">
            <v>778.12</v>
          </cell>
        </row>
        <row r="4347">
          <cell r="C4347" t="str">
            <v>759.93</v>
          </cell>
          <cell r="E4347" t="str">
            <v>778.19</v>
          </cell>
        </row>
        <row r="4348">
          <cell r="C4348" t="str">
            <v>759.9</v>
          </cell>
          <cell r="E4348" t="str">
            <v>775.51</v>
          </cell>
        </row>
        <row r="4349">
          <cell r="C4349" t="str">
            <v>728.31</v>
          </cell>
          <cell r="E4349" t="str">
            <v>775.51</v>
          </cell>
        </row>
        <row r="4350">
          <cell r="C4350" t="str">
            <v>728.32</v>
          </cell>
          <cell r="E4350" t="str">
            <v>775.56</v>
          </cell>
        </row>
        <row r="4351">
          <cell r="C4351" t="str">
            <v>728.33</v>
          </cell>
          <cell r="E4351" t="str">
            <v>775.57</v>
          </cell>
        </row>
        <row r="4352">
          <cell r="C4352" t="str">
            <v>728.33</v>
          </cell>
          <cell r="E4352" t="str">
            <v>775.72</v>
          </cell>
        </row>
        <row r="4353">
          <cell r="C4353" t="str">
            <v>728.33</v>
          </cell>
          <cell r="E4353" t="str">
            <v>775.73</v>
          </cell>
        </row>
        <row r="4354">
          <cell r="C4354" t="str">
            <v>728.34</v>
          </cell>
          <cell r="E4354" t="str">
            <v>775.79</v>
          </cell>
        </row>
        <row r="4355">
          <cell r="C4355" t="str">
            <v>728.39</v>
          </cell>
          <cell r="E4355" t="str">
            <v>775.41</v>
          </cell>
        </row>
        <row r="4356">
          <cell r="C4356" t="str">
            <v>728.41</v>
          </cell>
          <cell r="E4356" t="str">
            <v>775.42</v>
          </cell>
        </row>
        <row r="4357">
          <cell r="C4357" t="str">
            <v>728.41</v>
          </cell>
          <cell r="E4357" t="str">
            <v>775.73</v>
          </cell>
        </row>
        <row r="4358">
          <cell r="C4358" t="str">
            <v>728.41</v>
          </cell>
          <cell r="E4358" t="str">
            <v>775.49</v>
          </cell>
        </row>
        <row r="4359">
          <cell r="C4359" t="str">
            <v>728.51</v>
          </cell>
          <cell r="E4359" t="str">
            <v>778.31</v>
          </cell>
        </row>
        <row r="4360">
          <cell r="C4360" t="str">
            <v>745.95</v>
          </cell>
          <cell r="E4360" t="str">
            <v>778.31</v>
          </cell>
        </row>
        <row r="4361">
          <cell r="C4361" t="str">
            <v>745.95</v>
          </cell>
          <cell r="E4361" t="str">
            <v>778.31</v>
          </cell>
        </row>
        <row r="4362">
          <cell r="C4362" t="str">
            <v>745.95</v>
          </cell>
          <cell r="E4362" t="str">
            <v>778.31</v>
          </cell>
        </row>
        <row r="4363">
          <cell r="C4363" t="str">
            <v>745.95</v>
          </cell>
          <cell r="E4363" t="str">
            <v>778.31</v>
          </cell>
        </row>
        <row r="4364">
          <cell r="C4364" t="str">
            <v>745.97</v>
          </cell>
          <cell r="E4364" t="str">
            <v>778.31</v>
          </cell>
        </row>
        <row r="4365">
          <cell r="C4365" t="str">
            <v>728.42</v>
          </cell>
          <cell r="E4365" t="str">
            <v>778.33</v>
          </cell>
        </row>
        <row r="4366">
          <cell r="C4366" t="str">
            <v>728.42</v>
          </cell>
          <cell r="E4366" t="str">
            <v>778.34</v>
          </cell>
        </row>
        <row r="4367">
          <cell r="C4367" t="str">
            <v>728.42</v>
          </cell>
          <cell r="E4367" t="str">
            <v>778.34</v>
          </cell>
        </row>
        <row r="4368">
          <cell r="C4368" t="str">
            <v>728.42</v>
          </cell>
          <cell r="E4368" t="str">
            <v>778.34</v>
          </cell>
        </row>
        <row r="4369">
          <cell r="C4369" t="str">
            <v>728.42</v>
          </cell>
          <cell r="E4369" t="str">
            <v>778.34</v>
          </cell>
        </row>
        <row r="4370">
          <cell r="C4370" t="str">
            <v>728.42</v>
          </cell>
          <cell r="E4370" t="str">
            <v>778.35</v>
          </cell>
        </row>
        <row r="4371">
          <cell r="C4371" t="str">
            <v>728.42</v>
          </cell>
          <cell r="E4371" t="str">
            <v>813.12</v>
          </cell>
        </row>
        <row r="4372">
          <cell r="C4372" t="str">
            <v>728.52</v>
          </cell>
          <cell r="E4372" t="str">
            <v>813.8</v>
          </cell>
        </row>
        <row r="4373">
          <cell r="C4373" t="str">
            <v>728.43</v>
          </cell>
          <cell r="E4373" t="str">
            <v>741.31</v>
          </cell>
        </row>
        <row r="4374">
          <cell r="C4374" t="str">
            <v>728.53</v>
          </cell>
          <cell r="E4374" t="str">
            <v>741.32</v>
          </cell>
        </row>
        <row r="4375">
          <cell r="C4375" t="str">
            <v>723.48</v>
          </cell>
          <cell r="E4375" t="str">
            <v>741.33</v>
          </cell>
        </row>
        <row r="4376">
          <cell r="C4376" t="str">
            <v>727.21</v>
          </cell>
          <cell r="E4376" t="str">
            <v>741.34</v>
          </cell>
        </row>
        <row r="4377">
          <cell r="C4377" t="str">
            <v>728.44</v>
          </cell>
          <cell r="E4377" t="str">
            <v>741.35</v>
          </cell>
        </row>
        <row r="4378">
          <cell r="C4378" t="str">
            <v>728.49</v>
          </cell>
          <cell r="E4378" t="str">
            <v>737.31</v>
          </cell>
        </row>
        <row r="4379">
          <cell r="C4379" t="str">
            <v>728.49</v>
          </cell>
          <cell r="E4379" t="str">
            <v>737.32</v>
          </cell>
        </row>
        <row r="4380">
          <cell r="C4380" t="str">
            <v>728.49</v>
          </cell>
          <cell r="E4380" t="str">
            <v>737.33</v>
          </cell>
        </row>
        <row r="4381">
          <cell r="C4381" t="str">
            <v>728.46</v>
          </cell>
          <cell r="E4381" t="str">
            <v>737.34</v>
          </cell>
        </row>
        <row r="4382">
          <cell r="C4382" t="str">
            <v>728.49</v>
          </cell>
          <cell r="E4382" t="str">
            <v>737.35</v>
          </cell>
        </row>
        <row r="4383">
          <cell r="C4383" t="str">
            <v>728.49</v>
          </cell>
          <cell r="E4383" t="str">
            <v>737.36</v>
          </cell>
        </row>
        <row r="4384">
          <cell r="C4384" t="str">
            <v>728.55</v>
          </cell>
          <cell r="E4384" t="str">
            <v>737.37</v>
          </cell>
        </row>
        <row r="4385">
          <cell r="C4385" t="str">
            <v>749.11</v>
          </cell>
          <cell r="E4385" t="str">
            <v>737.39</v>
          </cell>
        </row>
        <row r="4386">
          <cell r="C4386" t="str">
            <v>749.12</v>
          </cell>
          <cell r="E4386" t="str">
            <v>775.81</v>
          </cell>
        </row>
        <row r="4387">
          <cell r="C4387" t="str">
            <v>749.13</v>
          </cell>
          <cell r="E4387" t="str">
            <v>775.82</v>
          </cell>
        </row>
        <row r="4388">
          <cell r="C4388" t="str">
            <v>749.14</v>
          </cell>
          <cell r="E4388" t="str">
            <v>775.82</v>
          </cell>
        </row>
        <row r="4389">
          <cell r="C4389" t="str">
            <v>749.15</v>
          </cell>
          <cell r="E4389" t="str">
            <v>775.83</v>
          </cell>
        </row>
        <row r="4390">
          <cell r="C4390" t="str">
            <v>749.16</v>
          </cell>
          <cell r="E4390" t="str">
            <v>775.83</v>
          </cell>
        </row>
        <row r="4391">
          <cell r="C4391" t="str">
            <v>749.17</v>
          </cell>
          <cell r="E4391" t="str">
            <v>775.83</v>
          </cell>
        </row>
        <row r="4392">
          <cell r="C4392" t="str">
            <v>749.18</v>
          </cell>
          <cell r="E4392" t="str">
            <v>775.84</v>
          </cell>
        </row>
        <row r="4393">
          <cell r="C4393" t="str">
            <v>749.19</v>
          </cell>
          <cell r="E4393" t="str">
            <v>775.86</v>
          </cell>
        </row>
        <row r="4394">
          <cell r="C4394" t="str">
            <v>747.1</v>
          </cell>
          <cell r="E4394" t="str">
            <v>775.86</v>
          </cell>
        </row>
        <row r="4395">
          <cell r="C4395" t="str">
            <v>747.2</v>
          </cell>
          <cell r="E4395" t="str">
            <v>775.87</v>
          </cell>
        </row>
        <row r="4396">
          <cell r="C4396" t="str">
            <v>747.3</v>
          </cell>
          <cell r="E4396" t="str">
            <v>775.87</v>
          </cell>
        </row>
        <row r="4397">
          <cell r="C4397" t="str">
            <v>747.4</v>
          </cell>
          <cell r="E4397" t="str">
            <v>775.87</v>
          </cell>
        </row>
        <row r="4398">
          <cell r="C4398" t="str">
            <v>747.8</v>
          </cell>
          <cell r="E4398" t="str">
            <v>775.88</v>
          </cell>
        </row>
        <row r="4399">
          <cell r="C4399" t="str">
            <v>747.9</v>
          </cell>
          <cell r="E4399" t="str">
            <v>775.89</v>
          </cell>
        </row>
        <row r="4400">
          <cell r="C4400" t="str">
            <v>746.1</v>
          </cell>
          <cell r="E4400" t="str">
            <v>764.11</v>
          </cell>
        </row>
        <row r="4401">
          <cell r="C4401" t="str">
            <v>746.2</v>
          </cell>
          <cell r="E4401" t="str">
            <v>764.11</v>
          </cell>
        </row>
        <row r="4402">
          <cell r="C4402" t="str">
            <v>746.3</v>
          </cell>
          <cell r="E4402" t="str">
            <v>764.11</v>
          </cell>
        </row>
        <row r="4403">
          <cell r="C4403" t="str">
            <v>746.4</v>
          </cell>
          <cell r="E4403" t="str">
            <v>764.12</v>
          </cell>
        </row>
        <row r="4404">
          <cell r="C4404" t="str">
            <v>746.5</v>
          </cell>
          <cell r="E4404" t="str">
            <v>764.12</v>
          </cell>
        </row>
        <row r="4405">
          <cell r="C4405" t="str">
            <v>746.8</v>
          </cell>
          <cell r="E4405" t="str">
            <v>764.12</v>
          </cell>
        </row>
        <row r="4406">
          <cell r="C4406" t="str">
            <v>746.91</v>
          </cell>
          <cell r="E4406" t="str">
            <v>764.18</v>
          </cell>
        </row>
        <row r="4407">
          <cell r="C4407" t="str">
            <v>746.99</v>
          </cell>
          <cell r="E4407" t="str">
            <v>764.21</v>
          </cell>
        </row>
        <row r="4408">
          <cell r="C4408" t="str">
            <v>748.1</v>
          </cell>
          <cell r="E4408" t="str">
            <v>764.22</v>
          </cell>
        </row>
        <row r="4409">
          <cell r="C4409" t="str">
            <v>748.21</v>
          </cell>
          <cell r="E4409" t="str">
            <v>764.22</v>
          </cell>
        </row>
        <row r="4410">
          <cell r="C4410" t="str">
            <v>748.22</v>
          </cell>
          <cell r="E4410" t="str">
            <v>764.23</v>
          </cell>
        </row>
        <row r="4411">
          <cell r="C4411" t="str">
            <v>748.4</v>
          </cell>
          <cell r="E4411" t="str">
            <v>764.24</v>
          </cell>
        </row>
        <row r="4412">
          <cell r="C4412" t="str">
            <v>748.5</v>
          </cell>
          <cell r="E4412" t="str">
            <v>764.25</v>
          </cell>
        </row>
        <row r="4413">
          <cell r="C4413" t="str">
            <v>748.6</v>
          </cell>
          <cell r="E4413" t="str">
            <v>764.26</v>
          </cell>
        </row>
        <row r="4414">
          <cell r="C4414" t="str">
            <v>748.9</v>
          </cell>
          <cell r="E4414" t="str">
            <v>764.92</v>
          </cell>
        </row>
        <row r="4415">
          <cell r="C4415" t="str">
            <v>749.2</v>
          </cell>
          <cell r="E4415" t="str">
            <v>763.31</v>
          </cell>
        </row>
        <row r="4416">
          <cell r="C4416" t="str">
            <v>749.99</v>
          </cell>
          <cell r="E4416" t="str">
            <v>763.35</v>
          </cell>
        </row>
        <row r="4417">
          <cell r="C4417" t="str">
            <v>749.2</v>
          </cell>
          <cell r="E4417" t="str">
            <v>763.36</v>
          </cell>
        </row>
        <row r="4418">
          <cell r="C4418" t="str">
            <v>749.91</v>
          </cell>
          <cell r="E4418" t="str">
            <v>763.39</v>
          </cell>
        </row>
        <row r="4419">
          <cell r="C4419" t="str">
            <v>749.99</v>
          </cell>
          <cell r="E4419" t="str">
            <v>763.39</v>
          </cell>
        </row>
        <row r="4420">
          <cell r="C4420" t="str">
            <v>716.1</v>
          </cell>
          <cell r="E4420" t="str">
            <v>763.81</v>
          </cell>
        </row>
        <row r="4421">
          <cell r="C4421" t="str">
            <v>716.31</v>
          </cell>
          <cell r="E4421" t="str">
            <v>763.84</v>
          </cell>
        </row>
        <row r="4422">
          <cell r="C4422" t="str">
            <v>716.2</v>
          </cell>
          <cell r="E4422" t="str">
            <v>764.99</v>
          </cell>
        </row>
        <row r="4423">
          <cell r="C4423" t="str">
            <v>716.2</v>
          </cell>
          <cell r="E4423" t="str">
            <v>764.99</v>
          </cell>
        </row>
        <row r="4424">
          <cell r="C4424" t="str">
            <v>716.2</v>
          </cell>
          <cell r="E4424" t="str">
            <v>898.42</v>
          </cell>
        </row>
        <row r="4425">
          <cell r="C4425" t="str">
            <v>716.2</v>
          </cell>
          <cell r="E4425" t="str">
            <v>898.42</v>
          </cell>
        </row>
        <row r="4426">
          <cell r="C4426" t="str">
            <v>716.31</v>
          </cell>
          <cell r="E4426" t="str">
            <v>898.44</v>
          </cell>
        </row>
        <row r="4427">
          <cell r="C4427" t="str">
            <v>716.31</v>
          </cell>
          <cell r="E4427" t="str">
            <v>898.46</v>
          </cell>
        </row>
        <row r="4428">
          <cell r="C4428" t="str">
            <v>716.31</v>
          </cell>
          <cell r="E4428" t="str">
            <v>898.46</v>
          </cell>
        </row>
        <row r="4429">
          <cell r="C4429" t="str">
            <v>716.31</v>
          </cell>
          <cell r="E4429" t="str">
            <v>898.46</v>
          </cell>
        </row>
        <row r="4430">
          <cell r="C4430" t="str">
            <v>716.32</v>
          </cell>
          <cell r="E4430" t="str">
            <v>898.49</v>
          </cell>
        </row>
        <row r="4431">
          <cell r="C4431" t="str">
            <v>716.32</v>
          </cell>
          <cell r="E4431" t="str">
            <v>764.31</v>
          </cell>
        </row>
        <row r="4432">
          <cell r="C4432" t="str">
            <v>716.32</v>
          </cell>
          <cell r="E4432" t="str">
            <v>764.32</v>
          </cell>
        </row>
        <row r="4433">
          <cell r="C4433" t="str">
            <v>716.32</v>
          </cell>
          <cell r="E4433" t="str">
            <v>764.84</v>
          </cell>
        </row>
        <row r="4434">
          <cell r="C4434" t="str">
            <v>716.51</v>
          </cell>
          <cell r="E4434" t="str">
            <v>764.83</v>
          </cell>
        </row>
        <row r="4435">
          <cell r="C4435" t="str">
            <v>716.51</v>
          </cell>
          <cell r="E4435" t="str">
            <v>764.83</v>
          </cell>
        </row>
        <row r="4436">
          <cell r="C4436" t="str">
            <v>716.51</v>
          </cell>
          <cell r="E4436" t="str">
            <v>764.83</v>
          </cell>
        </row>
        <row r="4437">
          <cell r="C4437" t="str">
            <v>716.51</v>
          </cell>
          <cell r="E4437" t="str">
            <v>762.21</v>
          </cell>
        </row>
        <row r="4438">
          <cell r="C4438" t="str">
            <v>716.52</v>
          </cell>
          <cell r="E4438" t="str">
            <v>762.21</v>
          </cell>
        </row>
        <row r="4439">
          <cell r="C4439" t="str">
            <v>716.52</v>
          </cell>
          <cell r="E4439" t="str">
            <v>762.22</v>
          </cell>
        </row>
        <row r="4440">
          <cell r="C4440" t="str">
            <v>716.4</v>
          </cell>
          <cell r="E4440" t="str">
            <v>762.11</v>
          </cell>
        </row>
        <row r="4441">
          <cell r="C4441" t="str">
            <v>716.9</v>
          </cell>
          <cell r="E4441" t="str">
            <v>762.12</v>
          </cell>
        </row>
        <row r="4442">
          <cell r="C4442" t="str">
            <v>771.23</v>
          </cell>
          <cell r="E4442" t="str">
            <v>762.81</v>
          </cell>
        </row>
        <row r="4443">
          <cell r="C4443" t="str">
            <v>771.11</v>
          </cell>
          <cell r="E4443" t="str">
            <v>762.82</v>
          </cell>
        </row>
        <row r="4444">
          <cell r="C4444" t="str">
            <v>771.11</v>
          </cell>
          <cell r="E4444" t="str">
            <v>762.89</v>
          </cell>
        </row>
        <row r="4445">
          <cell r="C4445" t="str">
            <v>771.11</v>
          </cell>
          <cell r="E4445" t="str">
            <v>761.3</v>
          </cell>
        </row>
        <row r="4446">
          <cell r="C4446" t="str">
            <v>771.19</v>
          </cell>
          <cell r="E4446" t="str">
            <v>761.3</v>
          </cell>
        </row>
        <row r="4447">
          <cell r="C4447" t="str">
            <v>771.19</v>
          </cell>
          <cell r="E4447" t="str">
            <v>761.4</v>
          </cell>
        </row>
        <row r="4448">
          <cell r="C4448" t="str">
            <v>771.19</v>
          </cell>
          <cell r="E4448" t="str">
            <v>761.4</v>
          </cell>
        </row>
        <row r="4449">
          <cell r="C4449" t="str">
            <v>771.19</v>
          </cell>
          <cell r="E4449" t="str">
            <v>761.5</v>
          </cell>
        </row>
        <row r="4450">
          <cell r="C4450" t="str">
            <v>771.21</v>
          </cell>
          <cell r="E4450" t="str">
            <v>761.5</v>
          </cell>
        </row>
        <row r="4451">
          <cell r="C4451" t="str">
            <v>771.25</v>
          </cell>
          <cell r="E4451" t="str">
            <v>761.6</v>
          </cell>
        </row>
        <row r="4452">
          <cell r="C4452" t="str">
            <v>771.29</v>
          </cell>
          <cell r="E4452" t="str">
            <v>761.6</v>
          </cell>
        </row>
        <row r="4453">
          <cell r="C4453" t="str">
            <v>778.81</v>
          </cell>
          <cell r="E4453" t="str">
            <v>761.6</v>
          </cell>
        </row>
        <row r="4454">
          <cell r="C4454" t="str">
            <v>778.81</v>
          </cell>
          <cell r="E4454" t="str">
            <v>764.93</v>
          </cell>
        </row>
        <row r="4455">
          <cell r="C4455" t="str">
            <v>778.81</v>
          </cell>
          <cell r="E4455" t="str">
            <v>764.93</v>
          </cell>
        </row>
        <row r="4456">
          <cell r="C4456" t="str">
            <v>778.81</v>
          </cell>
          <cell r="E4456" t="str">
            <v>778.82</v>
          </cell>
        </row>
        <row r="4457">
          <cell r="C4457" t="str">
            <v>778.81</v>
          </cell>
          <cell r="E4457" t="str">
            <v>778.82</v>
          </cell>
        </row>
        <row r="4458">
          <cell r="C4458" t="str">
            <v>778.11</v>
          </cell>
          <cell r="E4458" t="str">
            <v>778.83</v>
          </cell>
        </row>
        <row r="4459">
          <cell r="C4459" t="str">
            <v>778.11</v>
          </cell>
          <cell r="E4459" t="str">
            <v>778.84</v>
          </cell>
        </row>
        <row r="4460">
          <cell r="C4460" t="str">
            <v>778.11</v>
          </cell>
          <cell r="E4460" t="str">
            <v>778.84</v>
          </cell>
        </row>
        <row r="4461">
          <cell r="C4461" t="str">
            <v>778.11</v>
          </cell>
          <cell r="E4461" t="str">
            <v>778.84</v>
          </cell>
        </row>
        <row r="4462">
          <cell r="C4462" t="str">
            <v>778.11</v>
          </cell>
          <cell r="E4462" t="str">
            <v>778.85</v>
          </cell>
        </row>
        <row r="4463">
          <cell r="C4463" t="str">
            <v>778.11</v>
          </cell>
          <cell r="E4463" t="str">
            <v>778.61</v>
          </cell>
        </row>
        <row r="4464">
          <cell r="C4464" t="str">
            <v>778.17</v>
          </cell>
          <cell r="E4464" t="str">
            <v>778.62</v>
          </cell>
        </row>
        <row r="4465">
          <cell r="C4465" t="str">
            <v>778.12</v>
          </cell>
          <cell r="E4465" t="str">
            <v>778.63</v>
          </cell>
        </row>
        <row r="4466">
          <cell r="C4466" t="str">
            <v>778.12</v>
          </cell>
          <cell r="E4466" t="str">
            <v>778.64</v>
          </cell>
        </row>
        <row r="4467">
          <cell r="C4467" t="str">
            <v>778.12</v>
          </cell>
          <cell r="E4467" t="str">
            <v>778.65</v>
          </cell>
        </row>
        <row r="4468">
          <cell r="C4468" t="str">
            <v>778.12</v>
          </cell>
          <cell r="E4468" t="str">
            <v>778.66</v>
          </cell>
        </row>
        <row r="4469">
          <cell r="C4469" t="str">
            <v>778.12</v>
          </cell>
          <cell r="E4469" t="str">
            <v>778.67</v>
          </cell>
        </row>
        <row r="4470">
          <cell r="C4470" t="str">
            <v>778.19</v>
          </cell>
          <cell r="E4470" t="str">
            <v>778.68</v>
          </cell>
        </row>
        <row r="4471">
          <cell r="C4471" t="str">
            <v>775.71</v>
          </cell>
          <cell r="E4471" t="str">
            <v>778.69</v>
          </cell>
        </row>
        <row r="4472">
          <cell r="C4472" t="str">
            <v>775.71</v>
          </cell>
          <cell r="E4472" t="str">
            <v>772.31</v>
          </cell>
        </row>
        <row r="4473">
          <cell r="C4473" t="str">
            <v>775.73</v>
          </cell>
          <cell r="E4473" t="str">
            <v>772.32</v>
          </cell>
        </row>
        <row r="4474">
          <cell r="C4474" t="str">
            <v>775.72</v>
          </cell>
          <cell r="E4474" t="str">
            <v>772.32</v>
          </cell>
        </row>
        <row r="4475">
          <cell r="C4475" t="str">
            <v>775.73</v>
          </cell>
          <cell r="E4475" t="str">
            <v>772.33</v>
          </cell>
        </row>
        <row r="4476">
          <cell r="C4476" t="str">
            <v>775.79</v>
          </cell>
          <cell r="E4476" t="str">
            <v>772.33</v>
          </cell>
        </row>
        <row r="4477">
          <cell r="C4477" t="str">
            <v>775.41</v>
          </cell>
          <cell r="E4477" t="str">
            <v>772.35</v>
          </cell>
        </row>
        <row r="4478">
          <cell r="C4478" t="str">
            <v>775.42</v>
          </cell>
          <cell r="E4478" t="str">
            <v>772.38</v>
          </cell>
        </row>
        <row r="4479">
          <cell r="C4479" t="str">
            <v>775.73</v>
          </cell>
          <cell r="E4479" t="str">
            <v>772.2</v>
          </cell>
        </row>
        <row r="4480">
          <cell r="C4480" t="str">
            <v>775.49</v>
          </cell>
          <cell r="E4480" t="str">
            <v>772.41</v>
          </cell>
        </row>
        <row r="4481">
          <cell r="C4481" t="str">
            <v>778.31</v>
          </cell>
          <cell r="E4481" t="str">
            <v>772.42</v>
          </cell>
        </row>
        <row r="4482">
          <cell r="C4482" t="str">
            <v>778.31</v>
          </cell>
          <cell r="E4482" t="str">
            <v>772.43</v>
          </cell>
        </row>
        <row r="4483">
          <cell r="C4483" t="str">
            <v>778.31</v>
          </cell>
          <cell r="E4483" t="str">
            <v>772.44</v>
          </cell>
        </row>
        <row r="4484">
          <cell r="C4484" t="str">
            <v>778.31</v>
          </cell>
          <cell r="E4484" t="str">
            <v>772.45</v>
          </cell>
        </row>
        <row r="4485">
          <cell r="C4485" t="str">
            <v>778.31</v>
          </cell>
          <cell r="E4485" t="str">
            <v>772.49</v>
          </cell>
        </row>
        <row r="4486">
          <cell r="C4486" t="str">
            <v>778.31</v>
          </cell>
          <cell r="E4486" t="str">
            <v>772.51</v>
          </cell>
        </row>
        <row r="4487">
          <cell r="C4487" t="str">
            <v>778.33</v>
          </cell>
          <cell r="E4487" t="str">
            <v>772.52</v>
          </cell>
        </row>
        <row r="4488">
          <cell r="C4488" t="str">
            <v>778.34</v>
          </cell>
          <cell r="E4488" t="str">
            <v>772.53</v>
          </cell>
        </row>
        <row r="4489">
          <cell r="C4489" t="str">
            <v>778.34</v>
          </cell>
          <cell r="E4489" t="str">
            <v>772.54</v>
          </cell>
        </row>
        <row r="4490">
          <cell r="C4490" t="str">
            <v>778.34</v>
          </cell>
          <cell r="E4490" t="str">
            <v>772.54</v>
          </cell>
        </row>
        <row r="4491">
          <cell r="C4491" t="str">
            <v>778.34</v>
          </cell>
          <cell r="E4491" t="str">
            <v>772.55</v>
          </cell>
        </row>
        <row r="4492">
          <cell r="C4492" t="str">
            <v>778.35</v>
          </cell>
          <cell r="E4492" t="str">
            <v>772.57</v>
          </cell>
        </row>
        <row r="4493">
          <cell r="C4493" t="str">
            <v>813.12</v>
          </cell>
          <cell r="E4493" t="str">
            <v>772.58</v>
          </cell>
        </row>
        <row r="4494">
          <cell r="C4494" t="str">
            <v>813.8</v>
          </cell>
          <cell r="E4494" t="str">
            <v>772.56</v>
          </cell>
        </row>
        <row r="4495">
          <cell r="C4495" t="str">
            <v>741.31</v>
          </cell>
          <cell r="E4495" t="str">
            <v>772.59</v>
          </cell>
        </row>
        <row r="4496">
          <cell r="C4496" t="str">
            <v>741.32</v>
          </cell>
          <cell r="E4496" t="str">
            <v>772.61</v>
          </cell>
        </row>
        <row r="4497">
          <cell r="C4497" t="str">
            <v>741.33</v>
          </cell>
          <cell r="E4497" t="str">
            <v>772.62</v>
          </cell>
        </row>
        <row r="4498">
          <cell r="C4498" t="str">
            <v>741.34</v>
          </cell>
          <cell r="E4498" t="str">
            <v>772.81</v>
          </cell>
        </row>
        <row r="4499">
          <cell r="C4499" t="str">
            <v>741.35</v>
          </cell>
          <cell r="E4499" t="str">
            <v>772.82</v>
          </cell>
        </row>
        <row r="4500">
          <cell r="C4500" t="str">
            <v>737.31</v>
          </cell>
          <cell r="E4500" t="str">
            <v>778.23</v>
          </cell>
        </row>
        <row r="4501">
          <cell r="C4501" t="str">
            <v>737.32</v>
          </cell>
          <cell r="E4501" t="str">
            <v>778.21</v>
          </cell>
        </row>
        <row r="4502">
          <cell r="C4502" t="str">
            <v>737.33</v>
          </cell>
          <cell r="E4502" t="str">
            <v>778.21</v>
          </cell>
        </row>
        <row r="4503">
          <cell r="C4503" t="str">
            <v>737.34</v>
          </cell>
          <cell r="E4503" t="str">
            <v>778.21</v>
          </cell>
        </row>
        <row r="4504">
          <cell r="C4504" t="str">
            <v>737.35</v>
          </cell>
          <cell r="E4504" t="str">
            <v>778.22</v>
          </cell>
        </row>
        <row r="4505">
          <cell r="C4505" t="str">
            <v>737.36</v>
          </cell>
          <cell r="E4505" t="str">
            <v>778.22</v>
          </cell>
        </row>
        <row r="4506">
          <cell r="C4506" t="str">
            <v>737.37</v>
          </cell>
          <cell r="E4506" t="str">
            <v>778.22</v>
          </cell>
        </row>
        <row r="4507">
          <cell r="C4507" t="str">
            <v>737.39</v>
          </cell>
          <cell r="E4507" t="str">
            <v>778.24</v>
          </cell>
        </row>
        <row r="4508">
          <cell r="C4508" t="str">
            <v>775.81</v>
          </cell>
          <cell r="E4508" t="str">
            <v>778.24</v>
          </cell>
        </row>
        <row r="4509">
          <cell r="C4509" t="str">
            <v>775.82</v>
          </cell>
          <cell r="E4509" t="str">
            <v>778.29</v>
          </cell>
        </row>
        <row r="4510">
          <cell r="C4510" t="str">
            <v>775.82</v>
          </cell>
          <cell r="E4510" t="str">
            <v>776.11</v>
          </cell>
        </row>
        <row r="4511">
          <cell r="C4511" t="str">
            <v>775.83</v>
          </cell>
          <cell r="E4511" t="str">
            <v>776.12</v>
          </cell>
        </row>
        <row r="4512">
          <cell r="C4512" t="str">
            <v>775.83</v>
          </cell>
          <cell r="E4512" t="str">
            <v>776.21</v>
          </cell>
        </row>
        <row r="4513">
          <cell r="C4513" t="str">
            <v>775.83</v>
          </cell>
          <cell r="E4513" t="str">
            <v>776.23</v>
          </cell>
        </row>
        <row r="4514">
          <cell r="C4514" t="str">
            <v>775.84</v>
          </cell>
          <cell r="E4514" t="str">
            <v>776.23</v>
          </cell>
        </row>
        <row r="4515">
          <cell r="C4515" t="str">
            <v>775.86</v>
          </cell>
          <cell r="E4515" t="str">
            <v>776.23</v>
          </cell>
        </row>
        <row r="4516">
          <cell r="C4516" t="str">
            <v>775.86</v>
          </cell>
          <cell r="E4516" t="str">
            <v>776.25</v>
          </cell>
        </row>
        <row r="4517">
          <cell r="C4517" t="str">
            <v>775.87</v>
          </cell>
          <cell r="E4517" t="str">
            <v>776.25</v>
          </cell>
        </row>
        <row r="4518">
          <cell r="C4518" t="str">
            <v>775.87</v>
          </cell>
          <cell r="E4518" t="str">
            <v>776.25</v>
          </cell>
        </row>
        <row r="4519">
          <cell r="C4519" t="str">
            <v>775.87</v>
          </cell>
          <cell r="E4519" t="str">
            <v>776.27</v>
          </cell>
        </row>
        <row r="4520">
          <cell r="C4520" t="str">
            <v>775.88</v>
          </cell>
          <cell r="E4520" t="str">
            <v>776.27</v>
          </cell>
        </row>
        <row r="4521">
          <cell r="C4521" t="str">
            <v>775.89</v>
          </cell>
          <cell r="E4521" t="str">
            <v>776.29</v>
          </cell>
        </row>
        <row r="4522">
          <cell r="C4522" t="str">
            <v>764.11</v>
          </cell>
          <cell r="E4522" t="str">
            <v>776.29</v>
          </cell>
        </row>
        <row r="4523">
          <cell r="C4523" t="str">
            <v>764.11</v>
          </cell>
          <cell r="E4523" t="str">
            <v>776.31</v>
          </cell>
        </row>
        <row r="4524">
          <cell r="C4524" t="str">
            <v>764.19</v>
          </cell>
          <cell r="E4524" t="str">
            <v>776.32</v>
          </cell>
        </row>
        <row r="4525">
          <cell r="C4525" t="str">
            <v>764.13</v>
          </cell>
          <cell r="E4525" t="str">
            <v>776.33</v>
          </cell>
        </row>
        <row r="4526">
          <cell r="C4526" t="str">
            <v>764.15</v>
          </cell>
          <cell r="E4526" t="str">
            <v>776.35</v>
          </cell>
        </row>
        <row r="4527">
          <cell r="C4527" t="str">
            <v>764.17</v>
          </cell>
          <cell r="E4527" t="str">
            <v>776.37</v>
          </cell>
        </row>
        <row r="4528">
          <cell r="C4528" t="str">
            <v>764.19</v>
          </cell>
          <cell r="E4528" t="str">
            <v>776.39</v>
          </cell>
        </row>
        <row r="4529">
          <cell r="C4529" t="str">
            <v>764.91</v>
          </cell>
          <cell r="E4529" t="str">
            <v>776.81</v>
          </cell>
        </row>
        <row r="4530">
          <cell r="C4530" t="str">
            <v>764.21</v>
          </cell>
          <cell r="E4530" t="str">
            <v>776.88</v>
          </cell>
        </row>
        <row r="4531">
          <cell r="C4531" t="str">
            <v>764.22</v>
          </cell>
          <cell r="E4531" t="str">
            <v>776.42</v>
          </cell>
        </row>
        <row r="4532">
          <cell r="C4532" t="str">
            <v>764.22</v>
          </cell>
          <cell r="E4532" t="str">
            <v>776.44</v>
          </cell>
        </row>
        <row r="4533">
          <cell r="C4533" t="str">
            <v>764.23</v>
          </cell>
          <cell r="E4533" t="str">
            <v>776.46</v>
          </cell>
        </row>
        <row r="4534">
          <cell r="C4534" t="str">
            <v>764.24</v>
          </cell>
          <cell r="E4534" t="str">
            <v>776.49</v>
          </cell>
        </row>
        <row r="4535">
          <cell r="C4535" t="str">
            <v>764.25</v>
          </cell>
          <cell r="E4535" t="str">
            <v>776.89</v>
          </cell>
        </row>
        <row r="4536">
          <cell r="C4536" t="str">
            <v>764.26</v>
          </cell>
          <cell r="E4536" t="str">
            <v>778.71</v>
          </cell>
        </row>
        <row r="4537">
          <cell r="C4537" t="str">
            <v>764.92</v>
          </cell>
          <cell r="E4537" t="str">
            <v>778.78</v>
          </cell>
        </row>
        <row r="4538">
          <cell r="C4538" t="str">
            <v>763.31</v>
          </cell>
          <cell r="E4538" t="str">
            <v>778.78</v>
          </cell>
        </row>
        <row r="4539">
          <cell r="C4539" t="str">
            <v>763.33</v>
          </cell>
          <cell r="E4539" t="str">
            <v>778.78</v>
          </cell>
        </row>
        <row r="4540">
          <cell r="C4540" t="str">
            <v>763.33</v>
          </cell>
          <cell r="E4540" t="str">
            <v>778.79</v>
          </cell>
        </row>
        <row r="4541">
          <cell r="C4541" t="str">
            <v>763.35</v>
          </cell>
          <cell r="E4541" t="str">
            <v>773.11</v>
          </cell>
        </row>
        <row r="4542">
          <cell r="C4542" t="str">
            <v>763.35</v>
          </cell>
          <cell r="E4542" t="str">
            <v>773.11</v>
          </cell>
        </row>
        <row r="4543">
          <cell r="C4543" t="str">
            <v>763.82</v>
          </cell>
          <cell r="E4543" t="str">
            <v>773.12</v>
          </cell>
        </row>
        <row r="4544">
          <cell r="C4544" t="str">
            <v>763.83</v>
          </cell>
          <cell r="E4544" t="str">
            <v>773.13</v>
          </cell>
        </row>
        <row r="4545">
          <cell r="C4545" t="str">
            <v>763.83</v>
          </cell>
          <cell r="E4545" t="str">
            <v>773.16</v>
          </cell>
        </row>
        <row r="4546">
          <cell r="C4546" t="str">
            <v>763.83</v>
          </cell>
          <cell r="E4546" t="str">
            <v>773.16</v>
          </cell>
        </row>
        <row r="4547">
          <cell r="C4547" t="str">
            <v>763.84</v>
          </cell>
          <cell r="E4547" t="str">
            <v>773.17</v>
          </cell>
        </row>
        <row r="4548">
          <cell r="C4548" t="str">
            <v>763.84</v>
          </cell>
          <cell r="E4548" t="str">
            <v>773.18</v>
          </cell>
        </row>
        <row r="4549">
          <cell r="C4549" t="str">
            <v>763.84</v>
          </cell>
          <cell r="E4549" t="str">
            <v>778.86</v>
          </cell>
        </row>
        <row r="4550">
          <cell r="C4550" t="str">
            <v>763.84</v>
          </cell>
          <cell r="E4550" t="str">
            <v>778.86</v>
          </cell>
        </row>
        <row r="4551">
          <cell r="C4551" t="str">
            <v>763.84</v>
          </cell>
          <cell r="E4551" t="str">
            <v>778.86</v>
          </cell>
        </row>
        <row r="4552">
          <cell r="C4552" t="str">
            <v>763.84</v>
          </cell>
          <cell r="E4552" t="str">
            <v>778.86</v>
          </cell>
        </row>
        <row r="4553">
          <cell r="C4553" t="str">
            <v>763.81</v>
          </cell>
          <cell r="E4553" t="str">
            <v>773.22</v>
          </cell>
        </row>
        <row r="4554">
          <cell r="C4554" t="str">
            <v>763.81</v>
          </cell>
          <cell r="E4554" t="str">
            <v>773.23</v>
          </cell>
        </row>
        <row r="4555">
          <cell r="C4555" t="str">
            <v>764.99</v>
          </cell>
          <cell r="E4555" t="str">
            <v>773.24</v>
          </cell>
        </row>
        <row r="4556">
          <cell r="C4556" t="str">
            <v>764.99</v>
          </cell>
          <cell r="E4556" t="str">
            <v>773.26</v>
          </cell>
        </row>
        <row r="4557">
          <cell r="C4557" t="str">
            <v>898.41</v>
          </cell>
          <cell r="E4557" t="str">
            <v>773.28</v>
          </cell>
        </row>
        <row r="4558">
          <cell r="C4558" t="str">
            <v>898.43</v>
          </cell>
          <cell r="E4558" t="str">
            <v>773.29</v>
          </cell>
        </row>
        <row r="4559">
          <cell r="C4559" t="str">
            <v>898.45</v>
          </cell>
          <cell r="E4559" t="str">
            <v>778.13</v>
          </cell>
        </row>
        <row r="4560">
          <cell r="C4560" t="str">
            <v>898.51</v>
          </cell>
          <cell r="E4560" t="str">
            <v>778.13</v>
          </cell>
        </row>
        <row r="4561">
          <cell r="C4561" t="str">
            <v>898.59</v>
          </cell>
          <cell r="E4561" t="str">
            <v>791.11</v>
          </cell>
        </row>
        <row r="4562">
          <cell r="C4562" t="str">
            <v>898.59</v>
          </cell>
          <cell r="E4562" t="str">
            <v>791.15</v>
          </cell>
        </row>
        <row r="4563">
          <cell r="C4563" t="str">
            <v>898.71</v>
          </cell>
          <cell r="E4563" t="str">
            <v>791.21</v>
          </cell>
        </row>
        <row r="4564">
          <cell r="C4564" t="str">
            <v>898.79</v>
          </cell>
          <cell r="E4564" t="str">
            <v>791.29</v>
          </cell>
        </row>
        <row r="4565">
          <cell r="C4565" t="str">
            <v>898.79</v>
          </cell>
          <cell r="E4565" t="str">
            <v>791.6</v>
          </cell>
        </row>
        <row r="4566">
          <cell r="C4566" t="str">
            <v>898.79</v>
          </cell>
          <cell r="E4566" t="str">
            <v>791.6</v>
          </cell>
        </row>
        <row r="4567">
          <cell r="C4567" t="str">
            <v>898.6</v>
          </cell>
          <cell r="E4567" t="str">
            <v>791.81</v>
          </cell>
        </row>
        <row r="4568">
          <cell r="C4568" t="str">
            <v>898.61</v>
          </cell>
          <cell r="E4568" t="str">
            <v>791.7</v>
          </cell>
        </row>
        <row r="4569">
          <cell r="C4569" t="str">
            <v>898.65</v>
          </cell>
          <cell r="E4569" t="str">
            <v>791.82</v>
          </cell>
        </row>
        <row r="4570">
          <cell r="C4570" t="str">
            <v>898.67</v>
          </cell>
          <cell r="E4570" t="str">
            <v>791.82</v>
          </cell>
        </row>
        <row r="4571">
          <cell r="C4571" t="str">
            <v>898.79</v>
          </cell>
          <cell r="E4571" t="str">
            <v>791.82</v>
          </cell>
        </row>
        <row r="4572">
          <cell r="C4572" t="str">
            <v>898.79</v>
          </cell>
          <cell r="E4572" t="str">
            <v>791.82</v>
          </cell>
        </row>
        <row r="4573">
          <cell r="C4573" t="str">
            <v>898.79</v>
          </cell>
          <cell r="E4573" t="str">
            <v>791.82</v>
          </cell>
        </row>
        <row r="4574">
          <cell r="C4574" t="str">
            <v>764.31</v>
          </cell>
          <cell r="E4574" t="str">
            <v>791.99</v>
          </cell>
        </row>
        <row r="4575">
          <cell r="C4575" t="str">
            <v>764.32</v>
          </cell>
          <cell r="E4575" t="str">
            <v>791.99</v>
          </cell>
        </row>
        <row r="4576">
          <cell r="C4576" t="str">
            <v>764.82</v>
          </cell>
          <cell r="E4576" t="str">
            <v>791.99</v>
          </cell>
        </row>
        <row r="4577">
          <cell r="C4577" t="str">
            <v>763.81</v>
          </cell>
          <cell r="E4577" t="str">
            <v>791.99</v>
          </cell>
        </row>
        <row r="4578">
          <cell r="C4578" t="str">
            <v>764.83</v>
          </cell>
          <cell r="E4578" t="str">
            <v>791.99</v>
          </cell>
        </row>
        <row r="4579">
          <cell r="C4579" t="str">
            <v>764.83</v>
          </cell>
          <cell r="E4579" t="str">
            <v>791.99</v>
          </cell>
        </row>
        <row r="4580">
          <cell r="C4580" t="str">
            <v>764.83</v>
          </cell>
          <cell r="E4580" t="str">
            <v>791.99</v>
          </cell>
        </row>
        <row r="4581">
          <cell r="C4581" t="str">
            <v>762.21</v>
          </cell>
          <cell r="E4581" t="str">
            <v>791.99</v>
          </cell>
        </row>
        <row r="4582">
          <cell r="C4582" t="str">
            <v>762.21</v>
          </cell>
          <cell r="E4582" t="str">
            <v>791.91</v>
          </cell>
        </row>
        <row r="4583">
          <cell r="C4583" t="str">
            <v>762.22</v>
          </cell>
          <cell r="E4583" t="str">
            <v>786.3</v>
          </cell>
        </row>
        <row r="4584">
          <cell r="C4584" t="str">
            <v>762.11</v>
          </cell>
          <cell r="E4584" t="str">
            <v>722.41</v>
          </cell>
        </row>
        <row r="4585">
          <cell r="C4585" t="str">
            <v>762.12</v>
          </cell>
          <cell r="E4585" t="str">
            <v>783.2</v>
          </cell>
        </row>
        <row r="4586">
          <cell r="C4586" t="str">
            <v>762.81</v>
          </cell>
          <cell r="E4586" t="str">
            <v>722.3</v>
          </cell>
        </row>
        <row r="4587">
          <cell r="C4587" t="str">
            <v>762.82</v>
          </cell>
          <cell r="E4587" t="str">
            <v>722.49</v>
          </cell>
        </row>
        <row r="4588">
          <cell r="C4588" t="str">
            <v>762.89</v>
          </cell>
          <cell r="E4588" t="str">
            <v>783.11</v>
          </cell>
        </row>
        <row r="4589">
          <cell r="C4589" t="str">
            <v>764.81</v>
          </cell>
          <cell r="E4589" t="str">
            <v>783.19</v>
          </cell>
        </row>
        <row r="4590">
          <cell r="C4590" t="str">
            <v>761.1</v>
          </cell>
          <cell r="E4590" t="str">
            <v>781.1</v>
          </cell>
        </row>
        <row r="4591">
          <cell r="C4591" t="str">
            <v>761.2</v>
          </cell>
          <cell r="E4591" t="str">
            <v>781.2</v>
          </cell>
        </row>
        <row r="4592">
          <cell r="C4592" t="str">
            <v>761.1</v>
          </cell>
          <cell r="E4592" t="str">
            <v>781.2</v>
          </cell>
        </row>
        <row r="4593">
          <cell r="C4593" t="str">
            <v>761.2</v>
          </cell>
          <cell r="E4593" t="str">
            <v>781.2</v>
          </cell>
        </row>
        <row r="4594">
          <cell r="C4594" t="str">
            <v>761.1</v>
          </cell>
          <cell r="E4594" t="str">
            <v>781.2</v>
          </cell>
        </row>
        <row r="4595">
          <cell r="C4595" t="str">
            <v>764.93</v>
          </cell>
          <cell r="E4595" t="str">
            <v>781.2</v>
          </cell>
        </row>
        <row r="4596">
          <cell r="C4596" t="str">
            <v>764.93</v>
          </cell>
          <cell r="E4596" t="str">
            <v>781.2</v>
          </cell>
        </row>
        <row r="4597">
          <cell r="C4597" t="str">
            <v>778.82</v>
          </cell>
          <cell r="E4597" t="str">
            <v>781.2</v>
          </cell>
        </row>
        <row r="4598">
          <cell r="C4598" t="str">
            <v>778.82</v>
          </cell>
          <cell r="E4598" t="str">
            <v>781.2</v>
          </cell>
        </row>
        <row r="4599">
          <cell r="C4599" t="str">
            <v>778.83</v>
          </cell>
          <cell r="E4599" t="str">
            <v>782.11</v>
          </cell>
        </row>
        <row r="4600">
          <cell r="C4600" t="str">
            <v>778.84</v>
          </cell>
          <cell r="E4600" t="str">
            <v>782.19</v>
          </cell>
        </row>
        <row r="4601">
          <cell r="C4601" t="str">
            <v>778.84</v>
          </cell>
          <cell r="E4601" t="str">
            <v>782.19</v>
          </cell>
        </row>
        <row r="4602">
          <cell r="C4602" t="str">
            <v>778.84</v>
          </cell>
          <cell r="E4602" t="str">
            <v>782.19</v>
          </cell>
        </row>
        <row r="4603">
          <cell r="C4603" t="str">
            <v>778.85</v>
          </cell>
          <cell r="E4603" t="str">
            <v>782.19</v>
          </cell>
        </row>
        <row r="4604">
          <cell r="C4604" t="str">
            <v>778.61</v>
          </cell>
          <cell r="E4604" t="str">
            <v>782.19</v>
          </cell>
        </row>
        <row r="4605">
          <cell r="C4605" t="str">
            <v>778.62</v>
          </cell>
          <cell r="E4605" t="str">
            <v>782.19</v>
          </cell>
        </row>
        <row r="4606">
          <cell r="C4606" t="str">
            <v>778.63</v>
          </cell>
          <cell r="E4606" t="str">
            <v>782.21</v>
          </cell>
        </row>
        <row r="4607">
          <cell r="C4607" t="str">
            <v>778.64</v>
          </cell>
          <cell r="E4607" t="str">
            <v>782.23</v>
          </cell>
        </row>
        <row r="4608">
          <cell r="C4608" t="str">
            <v>778.65</v>
          </cell>
          <cell r="E4608" t="str">
            <v>782.25</v>
          </cell>
        </row>
        <row r="4609">
          <cell r="C4609" t="str">
            <v>778.66</v>
          </cell>
          <cell r="E4609" t="str">
            <v>782.27</v>
          </cell>
        </row>
        <row r="4610">
          <cell r="C4610" t="str">
            <v>778.67</v>
          </cell>
          <cell r="E4610" t="str">
            <v>782.29</v>
          </cell>
        </row>
        <row r="4611">
          <cell r="C4611" t="str">
            <v>778.68</v>
          </cell>
          <cell r="E4611" t="str">
            <v>784.1</v>
          </cell>
        </row>
        <row r="4612">
          <cell r="C4612" t="str">
            <v>778.69</v>
          </cell>
          <cell r="E4612" t="str">
            <v>784.21</v>
          </cell>
        </row>
        <row r="4613">
          <cell r="C4613" t="str">
            <v>772.31</v>
          </cell>
          <cell r="E4613" t="str">
            <v>784.25</v>
          </cell>
        </row>
        <row r="4614">
          <cell r="C4614" t="str">
            <v>772.32</v>
          </cell>
          <cell r="E4614" t="str">
            <v>784.31</v>
          </cell>
        </row>
        <row r="4615">
          <cell r="C4615" t="str">
            <v>772.32</v>
          </cell>
          <cell r="E4615" t="str">
            <v>784.32</v>
          </cell>
        </row>
        <row r="4616">
          <cell r="C4616" t="str">
            <v>772.33</v>
          </cell>
          <cell r="E4616" t="str">
            <v>784.32</v>
          </cell>
        </row>
        <row r="4617">
          <cell r="C4617" t="str">
            <v>772.33</v>
          </cell>
          <cell r="E4617" t="str">
            <v>784.33</v>
          </cell>
        </row>
        <row r="4618">
          <cell r="C4618" t="str">
            <v>772.35</v>
          </cell>
          <cell r="E4618" t="str">
            <v>784.34</v>
          </cell>
        </row>
        <row r="4619">
          <cell r="C4619" t="str">
            <v>772.38</v>
          </cell>
          <cell r="E4619" t="str">
            <v>784.35</v>
          </cell>
        </row>
        <row r="4620">
          <cell r="C4620" t="str">
            <v>772.2</v>
          </cell>
          <cell r="E4620" t="str">
            <v>784.39</v>
          </cell>
        </row>
        <row r="4621">
          <cell r="C4621" t="str">
            <v>772.41</v>
          </cell>
          <cell r="E4621" t="str">
            <v>784.39</v>
          </cell>
        </row>
        <row r="4622">
          <cell r="C4622" t="str">
            <v>772.42</v>
          </cell>
          <cell r="E4622" t="str">
            <v>784.39</v>
          </cell>
        </row>
        <row r="4623">
          <cell r="C4623" t="str">
            <v>772.43</v>
          </cell>
          <cell r="E4623" t="str">
            <v>784.39</v>
          </cell>
        </row>
        <row r="4624">
          <cell r="C4624" t="str">
            <v>772.44</v>
          </cell>
          <cell r="E4624" t="str">
            <v>784.39</v>
          </cell>
        </row>
        <row r="4625">
          <cell r="C4625" t="str">
            <v>772.45</v>
          </cell>
          <cell r="E4625" t="str">
            <v>784.39</v>
          </cell>
        </row>
        <row r="4626">
          <cell r="C4626" t="str">
            <v>772.49</v>
          </cell>
          <cell r="E4626" t="str">
            <v>784.39</v>
          </cell>
        </row>
        <row r="4627">
          <cell r="C4627" t="str">
            <v>772.51</v>
          </cell>
          <cell r="E4627" t="str">
            <v>784.39</v>
          </cell>
        </row>
        <row r="4628">
          <cell r="C4628" t="str">
            <v>772.52</v>
          </cell>
          <cell r="E4628" t="str">
            <v>744.14</v>
          </cell>
        </row>
        <row r="4629">
          <cell r="C4629" t="str">
            <v>772.53</v>
          </cell>
          <cell r="E4629" t="str">
            <v>744.15</v>
          </cell>
        </row>
        <row r="4630">
          <cell r="C4630" t="str">
            <v>772.54</v>
          </cell>
          <cell r="E4630" t="str">
            <v>744.19</v>
          </cell>
        </row>
        <row r="4631">
          <cell r="C4631" t="str">
            <v>772.54</v>
          </cell>
          <cell r="E4631" t="str">
            <v>891.11</v>
          </cell>
        </row>
        <row r="4632">
          <cell r="C4632" t="str">
            <v>772.55</v>
          </cell>
          <cell r="E4632" t="str">
            <v>785.11</v>
          </cell>
        </row>
        <row r="4633">
          <cell r="C4633" t="str">
            <v>772.57</v>
          </cell>
          <cell r="E4633" t="str">
            <v>785.13</v>
          </cell>
        </row>
        <row r="4634">
          <cell r="C4634" t="str">
            <v>772.58</v>
          </cell>
          <cell r="E4634" t="str">
            <v>785.15</v>
          </cell>
        </row>
        <row r="4635">
          <cell r="C4635" t="str">
            <v>772.59</v>
          </cell>
          <cell r="E4635" t="str">
            <v>785.16</v>
          </cell>
        </row>
        <row r="4636">
          <cell r="C4636" t="str">
            <v>772.61</v>
          </cell>
          <cell r="E4636" t="str">
            <v>785.17</v>
          </cell>
        </row>
        <row r="4637">
          <cell r="C4637" t="str">
            <v>772.62</v>
          </cell>
          <cell r="E4637" t="str">
            <v>785.19</v>
          </cell>
        </row>
        <row r="4638">
          <cell r="C4638" t="str">
            <v>772.81</v>
          </cell>
          <cell r="E4638" t="str">
            <v>785.2</v>
          </cell>
        </row>
        <row r="4639">
          <cell r="C4639" t="str">
            <v>772.82</v>
          </cell>
          <cell r="E4639" t="str">
            <v>785.31</v>
          </cell>
        </row>
        <row r="4640">
          <cell r="C4640" t="str">
            <v>778.23</v>
          </cell>
          <cell r="E4640" t="str">
            <v>785.31</v>
          </cell>
        </row>
        <row r="4641">
          <cell r="C4641" t="str">
            <v>778.21</v>
          </cell>
          <cell r="E4641" t="str">
            <v>785.35</v>
          </cell>
        </row>
        <row r="4642">
          <cell r="C4642" t="str">
            <v>778.21</v>
          </cell>
          <cell r="E4642" t="str">
            <v>785.35</v>
          </cell>
        </row>
        <row r="4643">
          <cell r="C4643" t="str">
            <v>778.21</v>
          </cell>
          <cell r="E4643" t="str">
            <v>785.36</v>
          </cell>
        </row>
        <row r="4644">
          <cell r="C4644" t="str">
            <v>778.22</v>
          </cell>
          <cell r="E4644" t="str">
            <v>785.37</v>
          </cell>
        </row>
        <row r="4645">
          <cell r="C4645" t="str">
            <v>778.22</v>
          </cell>
          <cell r="E4645" t="str">
            <v>785.37</v>
          </cell>
        </row>
        <row r="4646">
          <cell r="C4646" t="str">
            <v>778.22</v>
          </cell>
          <cell r="E4646" t="str">
            <v>785.37</v>
          </cell>
        </row>
        <row r="4647">
          <cell r="C4647" t="str">
            <v>778.24</v>
          </cell>
          <cell r="E4647" t="str">
            <v>785.37</v>
          </cell>
        </row>
        <row r="4648">
          <cell r="C4648" t="str">
            <v>778.24</v>
          </cell>
          <cell r="E4648" t="str">
            <v>785.37</v>
          </cell>
        </row>
        <row r="4649">
          <cell r="C4649" t="str">
            <v>778.29</v>
          </cell>
          <cell r="E4649" t="str">
            <v>785.37</v>
          </cell>
        </row>
        <row r="4650">
          <cell r="C4650" t="str">
            <v>776.11</v>
          </cell>
          <cell r="E4650" t="str">
            <v>785.37</v>
          </cell>
        </row>
        <row r="4651">
          <cell r="C4651" t="str">
            <v>776.12</v>
          </cell>
          <cell r="E4651" t="str">
            <v>894.1</v>
          </cell>
        </row>
        <row r="4652">
          <cell r="C4652" t="str">
            <v>776.21</v>
          </cell>
          <cell r="E4652" t="str">
            <v>786.1</v>
          </cell>
        </row>
        <row r="4653">
          <cell r="C4653" t="str">
            <v>776.23</v>
          </cell>
          <cell r="E4653" t="str">
            <v>786.21</v>
          </cell>
        </row>
        <row r="4654">
          <cell r="C4654" t="str">
            <v>776.23</v>
          </cell>
          <cell r="E4654" t="str">
            <v>786.22</v>
          </cell>
        </row>
        <row r="4655">
          <cell r="C4655" t="str">
            <v>776.23</v>
          </cell>
          <cell r="E4655" t="str">
            <v>786.29</v>
          </cell>
        </row>
        <row r="4656">
          <cell r="C4656" t="str">
            <v>776.25</v>
          </cell>
          <cell r="E4656" t="str">
            <v>786.83</v>
          </cell>
        </row>
        <row r="4657">
          <cell r="C4657" t="str">
            <v>776.25</v>
          </cell>
          <cell r="E4657" t="str">
            <v>786.85</v>
          </cell>
        </row>
        <row r="4658">
          <cell r="C4658" t="str">
            <v>776.25</v>
          </cell>
          <cell r="E4658" t="str">
            <v>786.89</v>
          </cell>
        </row>
        <row r="4659">
          <cell r="C4659" t="str">
            <v>776.27</v>
          </cell>
          <cell r="E4659" t="str">
            <v>792.84</v>
          </cell>
        </row>
        <row r="4660">
          <cell r="C4660" t="str">
            <v>776.27</v>
          </cell>
          <cell r="E4660" t="str">
            <v>792.11</v>
          </cell>
        </row>
        <row r="4661">
          <cell r="C4661" t="str">
            <v>776.29</v>
          </cell>
          <cell r="E4661" t="str">
            <v>792.15</v>
          </cell>
        </row>
        <row r="4662">
          <cell r="C4662" t="str">
            <v>776.29</v>
          </cell>
          <cell r="E4662" t="str">
            <v>792.2</v>
          </cell>
        </row>
        <row r="4663">
          <cell r="C4663" t="str">
            <v>776.31</v>
          </cell>
          <cell r="E4663" t="str">
            <v>792.3</v>
          </cell>
        </row>
        <row r="4664">
          <cell r="C4664" t="str">
            <v>776.32</v>
          </cell>
          <cell r="E4664" t="str">
            <v>792.4</v>
          </cell>
        </row>
        <row r="4665">
          <cell r="C4665" t="str">
            <v>776.33</v>
          </cell>
          <cell r="E4665" t="str">
            <v>792.5</v>
          </cell>
        </row>
        <row r="4666">
          <cell r="C4666" t="str">
            <v>776.35</v>
          </cell>
          <cell r="E4666" t="str">
            <v>792.91</v>
          </cell>
        </row>
        <row r="4667">
          <cell r="C4667" t="str">
            <v>776.37</v>
          </cell>
          <cell r="E4667" t="str">
            <v>792.93</v>
          </cell>
        </row>
        <row r="4668">
          <cell r="C4668" t="str">
            <v>776.39</v>
          </cell>
          <cell r="E4668" t="str">
            <v>792.95</v>
          </cell>
        </row>
        <row r="4669">
          <cell r="C4669" t="str">
            <v>776.81</v>
          </cell>
          <cell r="E4669" t="str">
            <v>792.97</v>
          </cell>
        </row>
        <row r="4670">
          <cell r="C4670" t="str">
            <v>776.88</v>
          </cell>
          <cell r="E4670" t="str">
            <v>899.96</v>
          </cell>
        </row>
        <row r="4671">
          <cell r="C4671" t="str">
            <v>776.41</v>
          </cell>
          <cell r="E4671" t="str">
            <v>792.83</v>
          </cell>
        </row>
        <row r="4672">
          <cell r="C4672" t="str">
            <v>776.41</v>
          </cell>
          <cell r="E4672" t="str">
            <v>792.83</v>
          </cell>
        </row>
        <row r="4673">
          <cell r="C4673" t="str">
            <v>776.43</v>
          </cell>
          <cell r="E4673" t="str">
            <v>792.83</v>
          </cell>
        </row>
        <row r="4674">
          <cell r="C4674" t="str">
            <v>776.45</v>
          </cell>
          <cell r="E4674" t="str">
            <v>793.28</v>
          </cell>
        </row>
        <row r="4675">
          <cell r="C4675" t="str">
            <v>776.49</v>
          </cell>
          <cell r="E4675" t="str">
            <v>793.22</v>
          </cell>
        </row>
        <row r="4676">
          <cell r="C4676" t="str">
            <v>776.89</v>
          </cell>
          <cell r="E4676" t="str">
            <v>793.26</v>
          </cell>
        </row>
        <row r="4677">
          <cell r="C4677" t="str">
            <v>778.71</v>
          </cell>
          <cell r="E4677" t="str">
            <v>793.27</v>
          </cell>
        </row>
        <row r="4678">
          <cell r="C4678" t="str">
            <v>778.71</v>
          </cell>
          <cell r="E4678" t="str">
            <v>793.24</v>
          </cell>
        </row>
        <row r="4679">
          <cell r="C4679" t="str">
            <v>778.78</v>
          </cell>
          <cell r="E4679" t="str">
            <v>793.11</v>
          </cell>
        </row>
        <row r="4680">
          <cell r="C4680" t="str">
            <v>778.78</v>
          </cell>
          <cell r="E4680" t="str">
            <v>793.12</v>
          </cell>
        </row>
        <row r="4681">
          <cell r="C4681" t="str">
            <v>778.78</v>
          </cell>
          <cell r="E4681" t="str">
            <v>793.19</v>
          </cell>
        </row>
        <row r="4682">
          <cell r="C4682" t="str">
            <v>778.78</v>
          </cell>
          <cell r="E4682" t="str">
            <v>793.19</v>
          </cell>
        </row>
        <row r="4683">
          <cell r="C4683" t="str">
            <v>778.78</v>
          </cell>
          <cell r="E4683" t="str">
            <v>793.7</v>
          </cell>
        </row>
        <row r="4684">
          <cell r="C4684" t="str">
            <v>778.79</v>
          </cell>
          <cell r="E4684" t="str">
            <v>793.51</v>
          </cell>
        </row>
        <row r="4685">
          <cell r="C4685" t="str">
            <v>773.11</v>
          </cell>
          <cell r="E4685" t="str">
            <v>793.55</v>
          </cell>
        </row>
        <row r="4686">
          <cell r="C4686" t="str">
            <v>773.11</v>
          </cell>
          <cell r="E4686" t="str">
            <v>793.59</v>
          </cell>
        </row>
        <row r="4687">
          <cell r="C4687" t="str">
            <v>773.12</v>
          </cell>
          <cell r="E4687" t="str">
            <v>793.29</v>
          </cell>
        </row>
        <row r="4688">
          <cell r="C4688" t="str">
            <v>773.13</v>
          </cell>
          <cell r="E4688" t="str">
            <v>793.29</v>
          </cell>
        </row>
        <row r="4689">
          <cell r="C4689" t="str">
            <v>773.14</v>
          </cell>
          <cell r="E4689" t="str">
            <v>793.91</v>
          </cell>
        </row>
        <row r="4690">
          <cell r="C4690" t="str">
            <v>773.14</v>
          </cell>
          <cell r="E4690" t="str">
            <v>793.99</v>
          </cell>
        </row>
        <row r="4691">
          <cell r="C4691" t="str">
            <v>773.15</v>
          </cell>
          <cell r="E4691" t="str">
            <v>793.3</v>
          </cell>
        </row>
        <row r="4692">
          <cell r="C4692" t="str">
            <v>773.15</v>
          </cell>
          <cell r="E4692" t="str">
            <v>884.19</v>
          </cell>
        </row>
        <row r="4693">
          <cell r="C4693" t="str">
            <v>773.17</v>
          </cell>
          <cell r="E4693" t="str">
            <v>884.19</v>
          </cell>
        </row>
        <row r="4694">
          <cell r="C4694" t="str">
            <v>773.18</v>
          </cell>
          <cell r="E4694" t="str">
            <v>884.11</v>
          </cell>
        </row>
        <row r="4695">
          <cell r="C4695" t="str">
            <v>778.86</v>
          </cell>
          <cell r="E4695" t="str">
            <v>884.15</v>
          </cell>
        </row>
        <row r="4696">
          <cell r="C4696" t="str">
            <v>778.86</v>
          </cell>
          <cell r="E4696" t="str">
            <v>884.17</v>
          </cell>
        </row>
        <row r="4697">
          <cell r="C4697" t="str">
            <v>778.86</v>
          </cell>
          <cell r="E4697" t="str">
            <v>884.19</v>
          </cell>
        </row>
        <row r="4698">
          <cell r="C4698" t="str">
            <v>778.86</v>
          </cell>
          <cell r="E4698" t="str">
            <v>884.31</v>
          </cell>
        </row>
        <row r="4699">
          <cell r="C4699" t="str">
            <v>773.22</v>
          </cell>
          <cell r="E4699" t="str">
            <v>884.32</v>
          </cell>
        </row>
        <row r="4700">
          <cell r="C4700" t="str">
            <v>773.23</v>
          </cell>
          <cell r="E4700" t="str">
            <v>884.33</v>
          </cell>
        </row>
        <row r="4701">
          <cell r="C4701" t="str">
            <v>773.24</v>
          </cell>
          <cell r="E4701" t="str">
            <v>884.39</v>
          </cell>
        </row>
        <row r="4702">
          <cell r="C4702" t="str">
            <v>773.26</v>
          </cell>
          <cell r="E4702" t="str">
            <v>884.21</v>
          </cell>
        </row>
        <row r="4703">
          <cell r="C4703" t="str">
            <v>773.28</v>
          </cell>
          <cell r="E4703" t="str">
            <v>884.21</v>
          </cell>
        </row>
        <row r="4704">
          <cell r="C4704" t="str">
            <v>773.29</v>
          </cell>
          <cell r="E4704" t="str">
            <v>884.22</v>
          </cell>
        </row>
        <row r="4705">
          <cell r="C4705" t="str">
            <v>778.12</v>
          </cell>
          <cell r="E4705" t="str">
            <v>884.23</v>
          </cell>
        </row>
        <row r="4706">
          <cell r="C4706" t="str">
            <v>778.89</v>
          </cell>
          <cell r="E4706" t="str">
            <v>884.23</v>
          </cell>
        </row>
        <row r="4707">
          <cell r="C4707" t="str">
            <v>791.11</v>
          </cell>
          <cell r="E4707" t="str">
            <v>871.11</v>
          </cell>
        </row>
        <row r="4708">
          <cell r="C4708" t="str">
            <v>791.15</v>
          </cell>
          <cell r="E4708" t="str">
            <v>871.15</v>
          </cell>
        </row>
        <row r="4709">
          <cell r="C4709" t="str">
            <v>791.21</v>
          </cell>
          <cell r="E4709" t="str">
            <v>871.19</v>
          </cell>
        </row>
        <row r="4710">
          <cell r="C4710" t="str">
            <v>791.29</v>
          </cell>
          <cell r="E4710" t="str">
            <v>881.11</v>
          </cell>
        </row>
        <row r="4711">
          <cell r="C4711" t="str">
            <v>791.6</v>
          </cell>
          <cell r="E4711" t="str">
            <v>881.11</v>
          </cell>
        </row>
        <row r="4712">
          <cell r="C4712" t="str">
            <v>791.6</v>
          </cell>
          <cell r="E4712" t="str">
            <v>881.11</v>
          </cell>
        </row>
        <row r="4713">
          <cell r="C4713" t="str">
            <v>791.81</v>
          </cell>
          <cell r="E4713" t="str">
            <v>881.11</v>
          </cell>
        </row>
        <row r="4714">
          <cell r="C4714" t="str">
            <v>791.7</v>
          </cell>
          <cell r="E4714" t="str">
            <v>881.11</v>
          </cell>
        </row>
        <row r="4715">
          <cell r="C4715" t="str">
            <v>791.82</v>
          </cell>
          <cell r="E4715" t="str">
            <v>881.11</v>
          </cell>
        </row>
        <row r="4716">
          <cell r="C4716" t="str">
            <v>791.82</v>
          </cell>
          <cell r="E4716" t="str">
            <v>881.11</v>
          </cell>
        </row>
        <row r="4717">
          <cell r="C4717" t="str">
            <v>791.82</v>
          </cell>
          <cell r="E4717" t="str">
            <v>881.13</v>
          </cell>
        </row>
        <row r="4718">
          <cell r="C4718" t="str">
            <v>791.82</v>
          </cell>
          <cell r="E4718" t="str">
            <v>881.13</v>
          </cell>
        </row>
        <row r="4719">
          <cell r="C4719" t="str">
            <v>791.82</v>
          </cell>
          <cell r="E4719" t="str">
            <v>881.14</v>
          </cell>
        </row>
        <row r="4720">
          <cell r="C4720" t="str">
            <v>791.82</v>
          </cell>
          <cell r="E4720" t="str">
            <v>881.15</v>
          </cell>
        </row>
        <row r="4721">
          <cell r="C4721" t="str">
            <v>791.99</v>
          </cell>
          <cell r="E4721" t="str">
            <v>881.21</v>
          </cell>
        </row>
        <row r="4722">
          <cell r="C4722" t="str">
            <v>791.99</v>
          </cell>
          <cell r="E4722" t="str">
            <v>881.21</v>
          </cell>
        </row>
        <row r="4723">
          <cell r="C4723" t="str">
            <v>791.99</v>
          </cell>
          <cell r="E4723" t="str">
            <v>881.22</v>
          </cell>
        </row>
        <row r="4724">
          <cell r="C4724" t="str">
            <v>791.99</v>
          </cell>
          <cell r="E4724" t="str">
            <v>881.23</v>
          </cell>
        </row>
        <row r="4725">
          <cell r="C4725" t="str">
            <v>791.99</v>
          </cell>
          <cell r="E4725" t="str">
            <v>881.24</v>
          </cell>
        </row>
        <row r="4726">
          <cell r="C4726" t="str">
            <v>791.99</v>
          </cell>
          <cell r="E4726" t="str">
            <v>881.32</v>
          </cell>
        </row>
        <row r="4727">
          <cell r="C4727" t="str">
            <v>791.99</v>
          </cell>
          <cell r="E4727" t="str">
            <v>881.31</v>
          </cell>
        </row>
        <row r="4728">
          <cell r="C4728" t="str">
            <v>791.99</v>
          </cell>
          <cell r="E4728" t="str">
            <v>881.32</v>
          </cell>
        </row>
        <row r="4729">
          <cell r="C4729" t="str">
            <v>791.91</v>
          </cell>
          <cell r="E4729" t="str">
            <v>881.33</v>
          </cell>
        </row>
        <row r="4730">
          <cell r="C4730" t="str">
            <v>786.3</v>
          </cell>
          <cell r="E4730" t="str">
            <v>881.34</v>
          </cell>
        </row>
        <row r="4731">
          <cell r="C4731" t="str">
            <v>722.41</v>
          </cell>
          <cell r="E4731" t="str">
            <v>881.35</v>
          </cell>
        </row>
        <row r="4732">
          <cell r="C4732" t="str">
            <v>783.2</v>
          </cell>
          <cell r="E4732" t="str">
            <v>881.35</v>
          </cell>
        </row>
        <row r="4733">
          <cell r="C4733" t="str">
            <v>722.3</v>
          </cell>
          <cell r="E4733" t="str">
            <v>881.35</v>
          </cell>
        </row>
        <row r="4734">
          <cell r="C4734" t="str">
            <v>722.49</v>
          </cell>
          <cell r="E4734" t="str">
            <v>881.36</v>
          </cell>
        </row>
        <row r="4735">
          <cell r="C4735" t="str">
            <v>783.11</v>
          </cell>
          <cell r="E4735" t="str">
            <v>871.41</v>
          </cell>
        </row>
        <row r="4736">
          <cell r="C4736" t="str">
            <v>783.19</v>
          </cell>
          <cell r="E4736" t="str">
            <v>871.43</v>
          </cell>
        </row>
        <row r="4737">
          <cell r="C4737" t="str">
            <v>781.1</v>
          </cell>
          <cell r="E4737" t="str">
            <v>871.45</v>
          </cell>
        </row>
        <row r="4738">
          <cell r="C4738" t="str">
            <v>781.2</v>
          </cell>
          <cell r="E4738" t="str">
            <v>871.49</v>
          </cell>
        </row>
        <row r="4739">
          <cell r="C4739" t="str">
            <v>781.2</v>
          </cell>
          <cell r="E4739" t="str">
            <v>871.31</v>
          </cell>
        </row>
        <row r="4740">
          <cell r="C4740" t="str">
            <v>781.2</v>
          </cell>
          <cell r="E4740" t="str">
            <v>871.39</v>
          </cell>
        </row>
        <row r="4741">
          <cell r="C4741" t="str">
            <v>781.2</v>
          </cell>
          <cell r="E4741" t="str">
            <v>871.91</v>
          </cell>
        </row>
        <row r="4742">
          <cell r="C4742" t="str">
            <v>781.2</v>
          </cell>
          <cell r="E4742" t="str">
            <v>871.92</v>
          </cell>
        </row>
        <row r="4743">
          <cell r="C4743" t="str">
            <v>781.2</v>
          </cell>
          <cell r="E4743" t="str">
            <v>871.93</v>
          </cell>
        </row>
        <row r="4744">
          <cell r="C4744" t="str">
            <v>781.2</v>
          </cell>
          <cell r="E4744" t="str">
            <v>871.99</v>
          </cell>
        </row>
        <row r="4745">
          <cell r="C4745" t="str">
            <v>781.2</v>
          </cell>
          <cell r="E4745" t="str">
            <v>874.11</v>
          </cell>
        </row>
        <row r="4746">
          <cell r="C4746" t="str">
            <v>782.11</v>
          </cell>
          <cell r="E4746" t="str">
            <v>874.11</v>
          </cell>
        </row>
        <row r="4747">
          <cell r="C4747" t="str">
            <v>782.19</v>
          </cell>
          <cell r="E4747" t="str">
            <v>874.11</v>
          </cell>
        </row>
        <row r="4748">
          <cell r="C4748" t="str">
            <v>782.19</v>
          </cell>
          <cell r="E4748" t="str">
            <v>874.12</v>
          </cell>
        </row>
        <row r="4749">
          <cell r="C4749" t="str">
            <v>782.19</v>
          </cell>
          <cell r="E4749" t="str">
            <v>874.13</v>
          </cell>
        </row>
        <row r="4750">
          <cell r="C4750" t="str">
            <v>782.19</v>
          </cell>
          <cell r="E4750" t="str">
            <v>874.13</v>
          </cell>
        </row>
        <row r="4751">
          <cell r="C4751" t="str">
            <v>782.19</v>
          </cell>
          <cell r="E4751" t="str">
            <v>874.13</v>
          </cell>
        </row>
        <row r="4752">
          <cell r="C4752" t="str">
            <v>782.19</v>
          </cell>
          <cell r="E4752" t="str">
            <v>874.13</v>
          </cell>
        </row>
        <row r="4753">
          <cell r="C4753" t="str">
            <v>782.21</v>
          </cell>
          <cell r="E4753" t="str">
            <v>874.13</v>
          </cell>
        </row>
        <row r="4754">
          <cell r="C4754" t="str">
            <v>782.23</v>
          </cell>
          <cell r="E4754" t="str">
            <v>874.14</v>
          </cell>
        </row>
        <row r="4755">
          <cell r="C4755" t="str">
            <v>782.25</v>
          </cell>
          <cell r="E4755" t="str">
            <v>874.51</v>
          </cell>
        </row>
        <row r="4756">
          <cell r="C4756" t="str">
            <v>782.27</v>
          </cell>
          <cell r="E4756" t="str">
            <v>874.22</v>
          </cell>
        </row>
        <row r="4757">
          <cell r="C4757" t="str">
            <v>782.29</v>
          </cell>
          <cell r="E4757" t="str">
            <v>874.22</v>
          </cell>
        </row>
        <row r="4758">
          <cell r="C4758" t="str">
            <v>784.1</v>
          </cell>
          <cell r="E4758" t="str">
            <v>874.23</v>
          </cell>
        </row>
        <row r="4759">
          <cell r="C4759" t="str">
            <v>784.21</v>
          </cell>
          <cell r="E4759" t="str">
            <v>874.23</v>
          </cell>
        </row>
        <row r="4760">
          <cell r="C4760" t="str">
            <v>784.25</v>
          </cell>
          <cell r="E4760" t="str">
            <v>874.24</v>
          </cell>
        </row>
        <row r="4761">
          <cell r="C4761" t="str">
            <v>784.31</v>
          </cell>
          <cell r="E4761" t="str">
            <v>774.11</v>
          </cell>
        </row>
        <row r="4762">
          <cell r="C4762" t="str">
            <v>784.32</v>
          </cell>
          <cell r="E4762" t="str">
            <v>774.12</v>
          </cell>
        </row>
        <row r="4763">
          <cell r="C4763" t="str">
            <v>784.32</v>
          </cell>
          <cell r="E4763" t="str">
            <v>774.12</v>
          </cell>
        </row>
        <row r="4764">
          <cell r="C4764" t="str">
            <v>784.33</v>
          </cell>
          <cell r="E4764" t="str">
            <v>774.12</v>
          </cell>
        </row>
        <row r="4765">
          <cell r="C4765" t="str">
            <v>784.33</v>
          </cell>
          <cell r="E4765" t="str">
            <v>774.12</v>
          </cell>
        </row>
        <row r="4766">
          <cell r="C4766" t="str">
            <v>784.34</v>
          </cell>
          <cell r="E4766" t="str">
            <v>774.13</v>
          </cell>
        </row>
        <row r="4767">
          <cell r="C4767" t="str">
            <v>784.35</v>
          </cell>
          <cell r="E4767" t="str">
            <v>872.21</v>
          </cell>
        </row>
        <row r="4768">
          <cell r="C4768" t="str">
            <v>784.36</v>
          </cell>
          <cell r="E4768" t="str">
            <v>872.21</v>
          </cell>
        </row>
        <row r="4769">
          <cell r="C4769" t="str">
            <v>784.39</v>
          </cell>
          <cell r="E4769" t="str">
            <v>872.21</v>
          </cell>
        </row>
        <row r="4770">
          <cell r="C4770" t="str">
            <v>784.39</v>
          </cell>
          <cell r="E4770" t="str">
            <v>872.11</v>
          </cell>
        </row>
        <row r="4771">
          <cell r="C4771" t="str">
            <v>784.39</v>
          </cell>
          <cell r="E4771" t="str">
            <v>872.19</v>
          </cell>
        </row>
        <row r="4772">
          <cell r="C4772" t="str">
            <v>784.39</v>
          </cell>
          <cell r="E4772" t="str">
            <v>872.25</v>
          </cell>
        </row>
        <row r="4773">
          <cell r="C4773" t="str">
            <v>784.39</v>
          </cell>
          <cell r="E4773" t="str">
            <v>872.29</v>
          </cell>
        </row>
        <row r="4774">
          <cell r="C4774" t="str">
            <v>784.39</v>
          </cell>
          <cell r="E4774" t="str">
            <v>872.31</v>
          </cell>
        </row>
        <row r="4775">
          <cell r="C4775" t="str">
            <v>784.39</v>
          </cell>
          <cell r="E4775" t="str">
            <v>872.33</v>
          </cell>
        </row>
        <row r="4776">
          <cell r="C4776" t="str">
            <v>744.14</v>
          </cell>
          <cell r="E4776" t="str">
            <v>872.35</v>
          </cell>
        </row>
        <row r="4777">
          <cell r="C4777" t="str">
            <v>744.15</v>
          </cell>
          <cell r="E4777" t="str">
            <v>899.63</v>
          </cell>
        </row>
        <row r="4778">
          <cell r="C4778" t="str">
            <v>744.19</v>
          </cell>
          <cell r="E4778" t="str">
            <v>899.65</v>
          </cell>
        </row>
        <row r="4779">
          <cell r="C4779" t="str">
            <v>891.11</v>
          </cell>
          <cell r="E4779" t="str">
            <v>899.65</v>
          </cell>
        </row>
        <row r="4780">
          <cell r="C4780" t="str">
            <v>785.11</v>
          </cell>
          <cell r="E4780" t="str">
            <v>899.66</v>
          </cell>
        </row>
        <row r="4781">
          <cell r="C4781" t="str">
            <v>785.13</v>
          </cell>
          <cell r="E4781" t="str">
            <v>899.66</v>
          </cell>
        </row>
        <row r="4782">
          <cell r="C4782" t="str">
            <v>785.15</v>
          </cell>
          <cell r="E4782" t="str">
            <v>899.61</v>
          </cell>
        </row>
        <row r="4783">
          <cell r="C4783" t="str">
            <v>785.16</v>
          </cell>
          <cell r="E4783" t="str">
            <v>899.67</v>
          </cell>
        </row>
        <row r="4784">
          <cell r="C4784" t="str">
            <v>785.17</v>
          </cell>
          <cell r="E4784" t="str">
            <v>899.69</v>
          </cell>
        </row>
        <row r="4785">
          <cell r="C4785" t="str">
            <v>785.19</v>
          </cell>
          <cell r="E4785" t="str">
            <v>774.21</v>
          </cell>
        </row>
        <row r="4786">
          <cell r="C4786" t="str">
            <v>785.2</v>
          </cell>
          <cell r="E4786" t="str">
            <v>774.21</v>
          </cell>
        </row>
        <row r="4787">
          <cell r="C4787" t="str">
            <v>785.31</v>
          </cell>
          <cell r="E4787" t="str">
            <v>774.21</v>
          </cell>
        </row>
        <row r="4788">
          <cell r="C4788" t="str">
            <v>785.31</v>
          </cell>
          <cell r="E4788" t="str">
            <v>774.21</v>
          </cell>
        </row>
        <row r="4789">
          <cell r="C4789" t="str">
            <v>785.35</v>
          </cell>
          <cell r="E4789" t="str">
            <v>774.22</v>
          </cell>
        </row>
        <row r="4790">
          <cell r="C4790" t="str">
            <v>785.35</v>
          </cell>
          <cell r="E4790" t="str">
            <v>774.22</v>
          </cell>
        </row>
        <row r="4791">
          <cell r="C4791" t="str">
            <v>785.36</v>
          </cell>
          <cell r="E4791" t="str">
            <v>774.23</v>
          </cell>
        </row>
        <row r="4792">
          <cell r="C4792" t="str">
            <v>785.37</v>
          </cell>
          <cell r="E4792" t="str">
            <v>774.29</v>
          </cell>
        </row>
        <row r="4793">
          <cell r="C4793" t="str">
            <v>785.37</v>
          </cell>
          <cell r="E4793" t="str">
            <v>874.52</v>
          </cell>
        </row>
        <row r="4794">
          <cell r="C4794" t="str">
            <v>785.37</v>
          </cell>
          <cell r="E4794" t="str">
            <v>874.53</v>
          </cell>
        </row>
        <row r="4795">
          <cell r="C4795" t="str">
            <v>785.37</v>
          </cell>
          <cell r="E4795" t="str">
            <v>874.53</v>
          </cell>
        </row>
        <row r="4796">
          <cell r="C4796" t="str">
            <v>785.37</v>
          </cell>
          <cell r="E4796" t="str">
            <v>874.54</v>
          </cell>
        </row>
        <row r="4797">
          <cell r="C4797" t="str">
            <v>785.37</v>
          </cell>
          <cell r="E4797" t="str">
            <v>874.55</v>
          </cell>
        </row>
        <row r="4798">
          <cell r="C4798" t="str">
            <v>785.37</v>
          </cell>
          <cell r="E4798" t="str">
            <v>874.55</v>
          </cell>
        </row>
        <row r="4799">
          <cell r="C4799" t="str">
            <v>894.1</v>
          </cell>
          <cell r="E4799" t="str">
            <v>874.55</v>
          </cell>
        </row>
        <row r="4800">
          <cell r="C4800" t="str">
            <v>786.1</v>
          </cell>
          <cell r="E4800" t="str">
            <v>874.56</v>
          </cell>
        </row>
        <row r="4801">
          <cell r="C4801" t="str">
            <v>786.21</v>
          </cell>
          <cell r="E4801" t="str">
            <v>874.31</v>
          </cell>
        </row>
        <row r="4802">
          <cell r="C4802" t="str">
            <v>786.22</v>
          </cell>
          <cell r="E4802" t="str">
            <v>874.35</v>
          </cell>
        </row>
        <row r="4803">
          <cell r="C4803" t="str">
            <v>786.29</v>
          </cell>
          <cell r="E4803" t="str">
            <v>874.37</v>
          </cell>
        </row>
        <row r="4804">
          <cell r="C4804" t="str">
            <v>786.83</v>
          </cell>
          <cell r="E4804" t="str">
            <v>874.39</v>
          </cell>
        </row>
        <row r="4805">
          <cell r="C4805" t="str">
            <v>786.85</v>
          </cell>
          <cell r="E4805" t="str">
            <v>874.41</v>
          </cell>
        </row>
        <row r="4806">
          <cell r="C4806" t="str">
            <v>786.89</v>
          </cell>
          <cell r="E4806" t="str">
            <v>874.42</v>
          </cell>
        </row>
        <row r="4807">
          <cell r="C4807" t="str">
            <v>792.81</v>
          </cell>
          <cell r="E4807" t="str">
            <v>874.43</v>
          </cell>
        </row>
        <row r="4808">
          <cell r="C4808" t="str">
            <v>792.82</v>
          </cell>
          <cell r="E4808" t="str">
            <v>874.45</v>
          </cell>
        </row>
        <row r="4809">
          <cell r="C4809" t="str">
            <v>792.11</v>
          </cell>
          <cell r="E4809" t="str">
            <v>874.46</v>
          </cell>
        </row>
        <row r="4810">
          <cell r="C4810" t="str">
            <v>792.15</v>
          </cell>
          <cell r="E4810" t="str">
            <v>874.49</v>
          </cell>
        </row>
        <row r="4811">
          <cell r="C4811" t="str">
            <v>792.2</v>
          </cell>
          <cell r="E4811" t="str">
            <v>873.11</v>
          </cell>
        </row>
        <row r="4812">
          <cell r="C4812" t="str">
            <v>792.3</v>
          </cell>
          <cell r="E4812" t="str">
            <v>873.13</v>
          </cell>
        </row>
        <row r="4813">
          <cell r="C4813" t="str">
            <v>792.4</v>
          </cell>
          <cell r="E4813" t="str">
            <v>873.15</v>
          </cell>
        </row>
        <row r="4814">
          <cell r="C4814" t="str">
            <v>792.5</v>
          </cell>
          <cell r="E4814" t="str">
            <v>873.19</v>
          </cell>
        </row>
        <row r="4815">
          <cell r="C4815" t="str">
            <v>792.91</v>
          </cell>
          <cell r="E4815" t="str">
            <v>873.21</v>
          </cell>
        </row>
        <row r="4816">
          <cell r="C4816" t="str">
            <v>792.93</v>
          </cell>
          <cell r="E4816" t="str">
            <v>873.25</v>
          </cell>
        </row>
        <row r="4817">
          <cell r="C4817" t="str">
            <v>792.95</v>
          </cell>
          <cell r="E4817" t="str">
            <v>873.29</v>
          </cell>
        </row>
        <row r="4818">
          <cell r="C4818" t="str">
            <v>792.97</v>
          </cell>
          <cell r="E4818" t="str">
            <v>874.71</v>
          </cell>
        </row>
        <row r="4819">
          <cell r="C4819" t="str">
            <v>899.96</v>
          </cell>
          <cell r="E4819" t="str">
            <v>874.73</v>
          </cell>
        </row>
        <row r="4820">
          <cell r="C4820" t="str">
            <v>792.83</v>
          </cell>
          <cell r="E4820" t="str">
            <v>874.75</v>
          </cell>
        </row>
        <row r="4821">
          <cell r="C4821" t="str">
            <v>792.83</v>
          </cell>
          <cell r="E4821" t="str">
            <v>874.78</v>
          </cell>
        </row>
        <row r="4822">
          <cell r="C4822" t="str">
            <v>792.83</v>
          </cell>
          <cell r="E4822" t="str">
            <v>874.75</v>
          </cell>
        </row>
        <row r="4823">
          <cell r="C4823" t="str">
            <v>793.28</v>
          </cell>
          <cell r="E4823" t="str">
            <v>874.78</v>
          </cell>
        </row>
        <row r="4824">
          <cell r="C4824" t="str">
            <v>793.22</v>
          </cell>
          <cell r="E4824" t="str">
            <v>874.77</v>
          </cell>
        </row>
        <row r="4825">
          <cell r="C4825" t="str">
            <v>793.26</v>
          </cell>
          <cell r="E4825" t="str">
            <v>874.78</v>
          </cell>
        </row>
        <row r="4826">
          <cell r="C4826" t="str">
            <v>793.27</v>
          </cell>
          <cell r="E4826" t="str">
            <v>874.78</v>
          </cell>
        </row>
        <row r="4827">
          <cell r="C4827" t="str">
            <v>793.24</v>
          </cell>
          <cell r="E4827" t="str">
            <v>874.78</v>
          </cell>
        </row>
        <row r="4828">
          <cell r="C4828" t="str">
            <v>793.11</v>
          </cell>
          <cell r="E4828" t="str">
            <v>874.79</v>
          </cell>
        </row>
        <row r="4829">
          <cell r="C4829" t="str">
            <v>793.12</v>
          </cell>
          <cell r="E4829" t="str">
            <v>874.25</v>
          </cell>
        </row>
        <row r="4830">
          <cell r="C4830" t="str">
            <v>793.19</v>
          </cell>
          <cell r="E4830" t="str">
            <v>874.25</v>
          </cell>
        </row>
        <row r="4831">
          <cell r="C4831" t="str">
            <v>793.19</v>
          </cell>
          <cell r="E4831" t="str">
            <v>874.25</v>
          </cell>
        </row>
        <row r="4832">
          <cell r="C4832" t="str">
            <v>793.7</v>
          </cell>
          <cell r="E4832" t="str">
            <v>874.25</v>
          </cell>
        </row>
        <row r="4833">
          <cell r="C4833" t="str">
            <v>793.51</v>
          </cell>
          <cell r="E4833" t="str">
            <v>874.25</v>
          </cell>
        </row>
        <row r="4834">
          <cell r="C4834" t="str">
            <v>793.55</v>
          </cell>
          <cell r="E4834" t="str">
            <v>874.26</v>
          </cell>
        </row>
        <row r="4835">
          <cell r="C4835" t="str">
            <v>793.59</v>
          </cell>
          <cell r="E4835" t="str">
            <v>874.61</v>
          </cell>
        </row>
        <row r="4836">
          <cell r="C4836" t="str">
            <v>793.29</v>
          </cell>
          <cell r="E4836" t="str">
            <v>874.63</v>
          </cell>
        </row>
        <row r="4837">
          <cell r="C4837" t="str">
            <v>793.29</v>
          </cell>
          <cell r="E4837" t="str">
            <v>874.65</v>
          </cell>
        </row>
        <row r="4838">
          <cell r="C4838" t="str">
            <v>793.91</v>
          </cell>
          <cell r="E4838" t="str">
            <v>874.65</v>
          </cell>
        </row>
        <row r="4839">
          <cell r="C4839" t="str">
            <v>793.99</v>
          </cell>
          <cell r="E4839" t="str">
            <v>874.69</v>
          </cell>
        </row>
        <row r="4840">
          <cell r="C4840" t="str">
            <v>793.3</v>
          </cell>
          <cell r="E4840" t="str">
            <v>874.9</v>
          </cell>
        </row>
        <row r="4841">
          <cell r="C4841" t="str">
            <v>884.19</v>
          </cell>
          <cell r="E4841" t="str">
            <v>885.31</v>
          </cell>
        </row>
        <row r="4842">
          <cell r="C4842" t="str">
            <v>884.19</v>
          </cell>
          <cell r="E4842" t="str">
            <v>885.31</v>
          </cell>
        </row>
        <row r="4843">
          <cell r="C4843" t="str">
            <v>884.11</v>
          </cell>
          <cell r="E4843" t="str">
            <v>885.32</v>
          </cell>
        </row>
        <row r="4844">
          <cell r="C4844" t="str">
            <v>884.15</v>
          </cell>
          <cell r="E4844" t="str">
            <v>885.32</v>
          </cell>
        </row>
        <row r="4845">
          <cell r="C4845" t="str">
            <v>884.17</v>
          </cell>
          <cell r="E4845" t="str">
            <v>885.39</v>
          </cell>
        </row>
        <row r="4846">
          <cell r="C4846" t="str">
            <v>884.19</v>
          </cell>
          <cell r="E4846" t="str">
            <v>885.39</v>
          </cell>
        </row>
        <row r="4847">
          <cell r="C4847" t="str">
            <v>884.31</v>
          </cell>
          <cell r="E4847" t="str">
            <v>885.41</v>
          </cell>
        </row>
        <row r="4848">
          <cell r="C4848" t="str">
            <v>884.32</v>
          </cell>
          <cell r="E4848" t="str">
            <v>885.41</v>
          </cell>
        </row>
        <row r="4849">
          <cell r="C4849" t="str">
            <v>884.33</v>
          </cell>
          <cell r="E4849" t="str">
            <v>885.41</v>
          </cell>
        </row>
        <row r="4850">
          <cell r="C4850" t="str">
            <v>884.39</v>
          </cell>
          <cell r="E4850" t="str">
            <v>885.42</v>
          </cell>
        </row>
        <row r="4851">
          <cell r="C4851" t="str">
            <v>884.21</v>
          </cell>
          <cell r="E4851" t="str">
            <v>885.42</v>
          </cell>
        </row>
        <row r="4852">
          <cell r="C4852" t="str">
            <v>884.21</v>
          </cell>
          <cell r="E4852" t="str">
            <v>885.49</v>
          </cell>
        </row>
        <row r="4853">
          <cell r="C4853" t="str">
            <v>884.22</v>
          </cell>
          <cell r="E4853" t="str">
            <v>885.49</v>
          </cell>
        </row>
        <row r="4854">
          <cell r="C4854" t="str">
            <v>884.23</v>
          </cell>
          <cell r="E4854" t="str">
            <v>885.72</v>
          </cell>
        </row>
        <row r="4855">
          <cell r="C4855" t="str">
            <v>884.23</v>
          </cell>
          <cell r="E4855" t="str">
            <v>885.73</v>
          </cell>
        </row>
        <row r="4856">
          <cell r="C4856" t="str">
            <v>871.11</v>
          </cell>
          <cell r="E4856" t="str">
            <v>885.71</v>
          </cell>
        </row>
        <row r="4857">
          <cell r="C4857" t="str">
            <v>871.15</v>
          </cell>
          <cell r="E4857" t="str">
            <v>885.74</v>
          </cell>
        </row>
        <row r="4858">
          <cell r="C4858" t="str">
            <v>871.19</v>
          </cell>
          <cell r="E4858" t="str">
            <v>885.75</v>
          </cell>
        </row>
        <row r="4859">
          <cell r="C4859" t="str">
            <v>881.11</v>
          </cell>
          <cell r="E4859" t="str">
            <v>885.76</v>
          </cell>
        </row>
        <row r="4860">
          <cell r="C4860" t="str">
            <v>881.11</v>
          </cell>
          <cell r="E4860" t="str">
            <v>885.77</v>
          </cell>
        </row>
        <row r="4861">
          <cell r="C4861" t="str">
            <v>881.11</v>
          </cell>
          <cell r="E4861" t="str">
            <v>885.78</v>
          </cell>
        </row>
        <row r="4862">
          <cell r="C4862" t="str">
            <v>881.11</v>
          </cell>
          <cell r="E4862" t="str">
            <v>885.79</v>
          </cell>
        </row>
        <row r="4863">
          <cell r="C4863" t="str">
            <v>881.11</v>
          </cell>
          <cell r="E4863" t="str">
            <v>885.94</v>
          </cell>
        </row>
        <row r="4864">
          <cell r="C4864" t="str">
            <v>881.11</v>
          </cell>
          <cell r="E4864" t="str">
            <v>885.94</v>
          </cell>
        </row>
        <row r="4865">
          <cell r="C4865" t="str">
            <v>881.11</v>
          </cell>
          <cell r="E4865" t="str">
            <v>885.95</v>
          </cell>
        </row>
        <row r="4866">
          <cell r="C4866" t="str">
            <v>881.11</v>
          </cell>
          <cell r="E4866" t="str">
            <v>885.51</v>
          </cell>
        </row>
        <row r="4867">
          <cell r="C4867" t="str">
            <v>881.13</v>
          </cell>
          <cell r="E4867" t="str">
            <v>885.51</v>
          </cell>
        </row>
        <row r="4868">
          <cell r="C4868" t="str">
            <v>881.12</v>
          </cell>
          <cell r="E4868" t="str">
            <v>885.51</v>
          </cell>
        </row>
        <row r="4869">
          <cell r="C4869" t="str">
            <v>881.13</v>
          </cell>
          <cell r="E4869" t="str">
            <v>885.52</v>
          </cell>
        </row>
        <row r="4870">
          <cell r="C4870" t="str">
            <v>881.14</v>
          </cell>
          <cell r="E4870" t="str">
            <v>885.52</v>
          </cell>
        </row>
        <row r="4871">
          <cell r="C4871" t="str">
            <v>881.15</v>
          </cell>
          <cell r="E4871" t="str">
            <v>885.96</v>
          </cell>
        </row>
        <row r="4872">
          <cell r="C4872" t="str">
            <v>881.21</v>
          </cell>
          <cell r="E4872" t="str">
            <v>885.96</v>
          </cell>
        </row>
        <row r="4873">
          <cell r="C4873" t="str">
            <v>881.21</v>
          </cell>
          <cell r="E4873" t="str">
            <v>885.96</v>
          </cell>
        </row>
        <row r="4874">
          <cell r="C4874" t="str">
            <v>881.22</v>
          </cell>
          <cell r="E4874" t="str">
            <v>885.98</v>
          </cell>
        </row>
        <row r="4875">
          <cell r="C4875" t="str">
            <v>881.23</v>
          </cell>
          <cell r="E4875" t="str">
            <v>885.98</v>
          </cell>
        </row>
        <row r="4876">
          <cell r="C4876" t="str">
            <v>881.24</v>
          </cell>
          <cell r="E4876" t="str">
            <v>885.98</v>
          </cell>
        </row>
        <row r="4877">
          <cell r="C4877" t="str">
            <v>881.32</v>
          </cell>
          <cell r="E4877" t="str">
            <v>885.98</v>
          </cell>
        </row>
        <row r="4878">
          <cell r="C4878" t="str">
            <v>881.31</v>
          </cell>
          <cell r="E4878" t="str">
            <v>885.91</v>
          </cell>
        </row>
        <row r="4879">
          <cell r="C4879" t="str">
            <v>881.32</v>
          </cell>
          <cell r="E4879" t="str">
            <v>885.91</v>
          </cell>
        </row>
        <row r="4880">
          <cell r="C4880" t="str">
            <v>881.33</v>
          </cell>
          <cell r="E4880" t="str">
            <v>885.91</v>
          </cell>
        </row>
        <row r="4881">
          <cell r="C4881" t="str">
            <v>881.34</v>
          </cell>
          <cell r="E4881" t="str">
            <v>885.91</v>
          </cell>
        </row>
        <row r="4882">
          <cell r="C4882" t="str">
            <v>751.31</v>
          </cell>
          <cell r="E4882" t="str">
            <v>885.97</v>
          </cell>
        </row>
        <row r="4883">
          <cell r="C4883" t="str">
            <v>751.32</v>
          </cell>
          <cell r="E4883" t="str">
            <v>885.97</v>
          </cell>
        </row>
        <row r="4884">
          <cell r="C4884" t="str">
            <v>751.33</v>
          </cell>
          <cell r="E4884" t="str">
            <v>885.92</v>
          </cell>
        </row>
        <row r="4885">
          <cell r="C4885" t="str">
            <v>751.34</v>
          </cell>
          <cell r="E4885" t="str">
            <v>885.92</v>
          </cell>
        </row>
        <row r="4886">
          <cell r="C4886" t="str">
            <v>751.35</v>
          </cell>
          <cell r="E4886" t="str">
            <v>885.93</v>
          </cell>
        </row>
        <row r="4887">
          <cell r="C4887" t="str">
            <v>759.1</v>
          </cell>
          <cell r="E4887" t="str">
            <v>885.99</v>
          </cell>
        </row>
        <row r="4888">
          <cell r="C4888" t="str">
            <v>759.1</v>
          </cell>
          <cell r="E4888" t="str">
            <v>885.99</v>
          </cell>
        </row>
        <row r="4889">
          <cell r="C4889" t="str">
            <v>759.1</v>
          </cell>
          <cell r="E4889" t="str">
            <v>885.99</v>
          </cell>
        </row>
        <row r="4890">
          <cell r="C4890" t="str">
            <v>759.1</v>
          </cell>
          <cell r="E4890" t="str">
            <v>885.99</v>
          </cell>
        </row>
        <row r="4891">
          <cell r="C4891" t="str">
            <v>881.35</v>
          </cell>
          <cell r="E4891" t="str">
            <v>885.99</v>
          </cell>
        </row>
        <row r="4892">
          <cell r="C4892" t="str">
            <v>881.35</v>
          </cell>
          <cell r="E4892" t="str">
            <v>898.13</v>
          </cell>
        </row>
        <row r="4893">
          <cell r="C4893" t="str">
            <v>881.35</v>
          </cell>
          <cell r="E4893" t="str">
            <v>898.13</v>
          </cell>
        </row>
        <row r="4894">
          <cell r="C4894" t="str">
            <v>881.35</v>
          </cell>
          <cell r="E4894" t="str">
            <v>898.13</v>
          </cell>
        </row>
        <row r="4895">
          <cell r="C4895" t="str">
            <v>881.35</v>
          </cell>
          <cell r="E4895" t="str">
            <v>898.15</v>
          </cell>
        </row>
        <row r="4896">
          <cell r="C4896" t="str">
            <v>881.35</v>
          </cell>
          <cell r="E4896" t="str">
            <v>898.15</v>
          </cell>
        </row>
        <row r="4897">
          <cell r="C4897" t="str">
            <v>881.36</v>
          </cell>
          <cell r="E4897" t="str">
            <v>898.23</v>
          </cell>
        </row>
        <row r="4898">
          <cell r="C4898" t="str">
            <v>871.41</v>
          </cell>
          <cell r="E4898" t="str">
            <v>898.23</v>
          </cell>
        </row>
        <row r="4899">
          <cell r="C4899" t="str">
            <v>871.43</v>
          </cell>
          <cell r="E4899" t="str">
            <v>898.24</v>
          </cell>
        </row>
        <row r="4900">
          <cell r="C4900" t="str">
            <v>871.45</v>
          </cell>
          <cell r="E4900" t="str">
            <v>898.25</v>
          </cell>
        </row>
        <row r="4901">
          <cell r="C4901" t="str">
            <v>871.49</v>
          </cell>
          <cell r="E4901" t="str">
            <v>898.26</v>
          </cell>
        </row>
        <row r="4902">
          <cell r="C4902" t="str">
            <v>871.31</v>
          </cell>
          <cell r="E4902" t="str">
            <v>898.29</v>
          </cell>
        </row>
        <row r="4903">
          <cell r="C4903" t="str">
            <v>871.39</v>
          </cell>
          <cell r="E4903" t="str">
            <v>898.29</v>
          </cell>
        </row>
        <row r="4904">
          <cell r="C4904" t="str">
            <v>871.91</v>
          </cell>
          <cell r="E4904" t="str">
            <v>898.9</v>
          </cell>
        </row>
        <row r="4905">
          <cell r="C4905" t="str">
            <v>871.92</v>
          </cell>
          <cell r="E4905" t="str">
            <v>898.9</v>
          </cell>
        </row>
        <row r="4906">
          <cell r="C4906" t="str">
            <v>871.93</v>
          </cell>
          <cell r="E4906" t="str">
            <v>898.9</v>
          </cell>
        </row>
        <row r="4907">
          <cell r="C4907" t="str">
            <v>871.99</v>
          </cell>
          <cell r="E4907" t="str">
            <v>898.9</v>
          </cell>
        </row>
        <row r="4908">
          <cell r="C4908" t="str">
            <v>874.11</v>
          </cell>
          <cell r="E4908" t="str">
            <v>898.9</v>
          </cell>
        </row>
        <row r="4909">
          <cell r="C4909" t="str">
            <v>874.11</v>
          </cell>
          <cell r="E4909" t="str">
            <v>891.12</v>
          </cell>
        </row>
        <row r="4910">
          <cell r="C4910" t="str">
            <v>874.11</v>
          </cell>
          <cell r="E4910" t="str">
            <v>891.12</v>
          </cell>
        </row>
        <row r="4911">
          <cell r="C4911" t="str">
            <v>874.12</v>
          </cell>
          <cell r="E4911" t="str">
            <v>891.12</v>
          </cell>
        </row>
        <row r="4912">
          <cell r="C4912" t="str">
            <v>874.13</v>
          </cell>
          <cell r="E4912" t="str">
            <v>891.12</v>
          </cell>
        </row>
        <row r="4913">
          <cell r="C4913" t="str">
            <v>874.13</v>
          </cell>
          <cell r="E4913" t="str">
            <v>891.14</v>
          </cell>
        </row>
        <row r="4914">
          <cell r="C4914" t="str">
            <v>874.13</v>
          </cell>
          <cell r="E4914" t="str">
            <v>891.31</v>
          </cell>
        </row>
        <row r="4915">
          <cell r="C4915" t="str">
            <v>874.13</v>
          </cell>
          <cell r="E4915" t="str">
            <v>891.31</v>
          </cell>
        </row>
        <row r="4916">
          <cell r="C4916" t="str">
            <v>874.13</v>
          </cell>
          <cell r="E4916" t="str">
            <v>891.31</v>
          </cell>
        </row>
        <row r="4917">
          <cell r="C4917" t="str">
            <v>874.14</v>
          </cell>
          <cell r="E4917" t="str">
            <v>891.31</v>
          </cell>
        </row>
        <row r="4918">
          <cell r="C4918" t="str">
            <v>874.51</v>
          </cell>
          <cell r="E4918" t="str">
            <v>891.39</v>
          </cell>
        </row>
        <row r="4919">
          <cell r="C4919" t="str">
            <v>874.22</v>
          </cell>
          <cell r="E4919" t="str">
            <v>891.91</v>
          </cell>
        </row>
        <row r="4920">
          <cell r="C4920" t="str">
            <v>874.22</v>
          </cell>
          <cell r="E4920" t="str">
            <v>891.93</v>
          </cell>
        </row>
        <row r="4921">
          <cell r="C4921" t="str">
            <v>874.23</v>
          </cell>
          <cell r="E4921" t="str">
            <v>891.95</v>
          </cell>
        </row>
        <row r="4922">
          <cell r="C4922" t="str">
            <v>874.23</v>
          </cell>
          <cell r="E4922" t="str">
            <v>891.99</v>
          </cell>
        </row>
        <row r="4923">
          <cell r="C4923" t="str">
            <v>874.24</v>
          </cell>
          <cell r="E4923" t="str">
            <v>891.99</v>
          </cell>
        </row>
        <row r="4924">
          <cell r="C4924" t="str">
            <v>774.11</v>
          </cell>
          <cell r="E4924" t="str">
            <v>891.22</v>
          </cell>
        </row>
        <row r="4925">
          <cell r="C4925" t="str">
            <v>774.12</v>
          </cell>
          <cell r="E4925" t="str">
            <v>891.23</v>
          </cell>
        </row>
        <row r="4926">
          <cell r="C4926" t="str">
            <v>774.12</v>
          </cell>
          <cell r="E4926" t="str">
            <v>891.24</v>
          </cell>
        </row>
        <row r="4927">
          <cell r="C4927" t="str">
            <v>774.12</v>
          </cell>
          <cell r="E4927" t="str">
            <v>891.29</v>
          </cell>
        </row>
        <row r="4928">
          <cell r="C4928" t="str">
            <v>774.12</v>
          </cell>
          <cell r="E4928" t="str">
            <v>891.13</v>
          </cell>
        </row>
        <row r="4929">
          <cell r="C4929" t="str">
            <v>774.13</v>
          </cell>
          <cell r="E4929" t="str">
            <v>821.11</v>
          </cell>
        </row>
        <row r="4930">
          <cell r="C4930" t="str">
            <v>872.21</v>
          </cell>
          <cell r="E4930" t="str">
            <v>821.12</v>
          </cell>
        </row>
        <row r="4931">
          <cell r="C4931" t="str">
            <v>872.21</v>
          </cell>
          <cell r="E4931" t="str">
            <v>821.14</v>
          </cell>
        </row>
        <row r="4932">
          <cell r="C4932" t="str">
            <v>872.21</v>
          </cell>
          <cell r="E4932" t="str">
            <v>821.15</v>
          </cell>
        </row>
        <row r="4933">
          <cell r="C4933" t="str">
            <v>872.11</v>
          </cell>
          <cell r="E4933" t="str">
            <v>821.13</v>
          </cell>
        </row>
        <row r="4934">
          <cell r="C4934" t="str">
            <v>872.19</v>
          </cell>
          <cell r="E4934" t="str">
            <v>821.13</v>
          </cell>
        </row>
        <row r="4935">
          <cell r="C4935" t="str">
            <v>872.25</v>
          </cell>
          <cell r="E4935" t="str">
            <v>821.16</v>
          </cell>
        </row>
        <row r="4936">
          <cell r="C4936" t="str">
            <v>872.29</v>
          </cell>
          <cell r="E4936" t="str">
            <v>821.16</v>
          </cell>
        </row>
        <row r="4937">
          <cell r="C4937" t="str">
            <v>872.31</v>
          </cell>
          <cell r="E4937" t="str">
            <v>821.17</v>
          </cell>
        </row>
        <row r="4938">
          <cell r="C4938" t="str">
            <v>872.33</v>
          </cell>
          <cell r="E4938" t="str">
            <v>821.17</v>
          </cell>
        </row>
        <row r="4939">
          <cell r="C4939" t="str">
            <v>872.35</v>
          </cell>
          <cell r="E4939" t="str">
            <v>821.18</v>
          </cell>
        </row>
        <row r="4940">
          <cell r="C4940" t="str">
            <v>899.63</v>
          </cell>
          <cell r="E4940" t="str">
            <v>821.19</v>
          </cell>
        </row>
        <row r="4941">
          <cell r="C4941" t="str">
            <v>899.65</v>
          </cell>
          <cell r="E4941" t="str">
            <v>872.4</v>
          </cell>
        </row>
        <row r="4942">
          <cell r="C4942" t="str">
            <v>899.65</v>
          </cell>
          <cell r="E4942" t="str">
            <v>872.4</v>
          </cell>
        </row>
        <row r="4943">
          <cell r="C4943" t="str">
            <v>899.63</v>
          </cell>
          <cell r="E4943" t="str">
            <v>821.31</v>
          </cell>
        </row>
        <row r="4944">
          <cell r="C4944" t="str">
            <v>899.66</v>
          </cell>
          <cell r="E4944" t="str">
            <v>821.39</v>
          </cell>
        </row>
        <row r="4945">
          <cell r="C4945" t="str">
            <v>899.61</v>
          </cell>
          <cell r="E4945" t="str">
            <v>821.51</v>
          </cell>
        </row>
        <row r="4946">
          <cell r="C4946" t="str">
            <v>899.67</v>
          </cell>
          <cell r="E4946" t="str">
            <v>821.53</v>
          </cell>
        </row>
        <row r="4947">
          <cell r="C4947" t="str">
            <v>899.69</v>
          </cell>
          <cell r="E4947" t="str">
            <v>821.55</v>
          </cell>
        </row>
        <row r="4948">
          <cell r="C4948" t="str">
            <v>774.21</v>
          </cell>
          <cell r="E4948" t="str">
            <v>821.59</v>
          </cell>
        </row>
        <row r="4949">
          <cell r="C4949" t="str">
            <v>774.21</v>
          </cell>
          <cell r="E4949" t="str">
            <v>821.71</v>
          </cell>
        </row>
        <row r="4950">
          <cell r="C4950" t="str">
            <v>774.21</v>
          </cell>
          <cell r="E4950" t="str">
            <v>821.79</v>
          </cell>
        </row>
        <row r="4951">
          <cell r="C4951" t="str">
            <v>774.21</v>
          </cell>
          <cell r="E4951" t="str">
            <v>821.79</v>
          </cell>
        </row>
        <row r="4952">
          <cell r="C4952" t="str">
            <v>774.22</v>
          </cell>
          <cell r="E4952" t="str">
            <v>821.8</v>
          </cell>
        </row>
        <row r="4953">
          <cell r="C4953" t="str">
            <v>774.22</v>
          </cell>
          <cell r="E4953" t="str">
            <v>821.21</v>
          </cell>
        </row>
        <row r="4954">
          <cell r="C4954" t="str">
            <v>774.23</v>
          </cell>
          <cell r="E4954" t="str">
            <v>821.23</v>
          </cell>
        </row>
        <row r="4955">
          <cell r="C4955" t="str">
            <v>774.29</v>
          </cell>
          <cell r="E4955" t="str">
            <v>821.25</v>
          </cell>
        </row>
        <row r="4956">
          <cell r="C4956" t="str">
            <v>874.52</v>
          </cell>
          <cell r="E4956" t="str">
            <v>821.27</v>
          </cell>
        </row>
        <row r="4957">
          <cell r="C4957" t="str">
            <v>874.53</v>
          </cell>
          <cell r="E4957" t="str">
            <v>821.29</v>
          </cell>
        </row>
        <row r="4958">
          <cell r="C4958" t="str">
            <v>874.53</v>
          </cell>
          <cell r="E4958" t="str">
            <v>813.11</v>
          </cell>
        </row>
        <row r="4959">
          <cell r="C4959" t="str">
            <v>874.54</v>
          </cell>
          <cell r="E4959" t="str">
            <v>813.13</v>
          </cell>
        </row>
        <row r="4960">
          <cell r="C4960" t="str">
            <v>874.55</v>
          </cell>
          <cell r="E4960" t="str">
            <v>894.41</v>
          </cell>
        </row>
        <row r="4961">
          <cell r="C4961" t="str">
            <v>874.55</v>
          </cell>
          <cell r="E4961" t="str">
            <v>813.15</v>
          </cell>
        </row>
        <row r="4962">
          <cell r="C4962" t="str">
            <v>874.55</v>
          </cell>
          <cell r="E4962" t="str">
            <v>813.17</v>
          </cell>
        </row>
        <row r="4963">
          <cell r="C4963" t="str">
            <v>874.56</v>
          </cell>
          <cell r="E4963" t="str">
            <v>813.2</v>
          </cell>
        </row>
        <row r="4964">
          <cell r="C4964" t="str">
            <v>874.31</v>
          </cell>
          <cell r="E4964" t="str">
            <v>813.91</v>
          </cell>
        </row>
        <row r="4965">
          <cell r="C4965" t="str">
            <v>874.35</v>
          </cell>
          <cell r="E4965" t="str">
            <v>813.92</v>
          </cell>
        </row>
        <row r="4966">
          <cell r="C4966" t="str">
            <v>874.37</v>
          </cell>
          <cell r="E4966" t="str">
            <v>813.99</v>
          </cell>
        </row>
        <row r="4967">
          <cell r="C4967" t="str">
            <v>874.39</v>
          </cell>
          <cell r="E4967" t="str">
            <v>811.0</v>
          </cell>
        </row>
        <row r="4968">
          <cell r="C4968" t="str">
            <v>874.41</v>
          </cell>
          <cell r="E4968" t="str">
            <v>894.2</v>
          </cell>
        </row>
        <row r="4969">
          <cell r="C4969" t="str">
            <v>874.42</v>
          </cell>
          <cell r="E4969" t="str">
            <v>894.31</v>
          </cell>
        </row>
        <row r="4970">
          <cell r="C4970" t="str">
            <v>874.43</v>
          </cell>
          <cell r="E4970" t="str">
            <v>894.33</v>
          </cell>
        </row>
        <row r="4971">
          <cell r="C4971" t="str">
            <v>874.44</v>
          </cell>
          <cell r="E4971" t="str">
            <v>894.35</v>
          </cell>
        </row>
        <row r="4972">
          <cell r="C4972" t="str">
            <v>874.45</v>
          </cell>
          <cell r="E4972" t="str">
            <v>894.37</v>
          </cell>
        </row>
        <row r="4973">
          <cell r="C4973" t="str">
            <v>874.46</v>
          </cell>
          <cell r="E4973" t="str">
            <v>894.39</v>
          </cell>
        </row>
        <row r="4974">
          <cell r="C4974" t="str">
            <v>874.49</v>
          </cell>
          <cell r="E4974" t="str">
            <v>894.45</v>
          </cell>
        </row>
        <row r="4975">
          <cell r="C4975" t="str">
            <v>873.11</v>
          </cell>
          <cell r="E4975" t="str">
            <v>894.49</v>
          </cell>
        </row>
        <row r="4976">
          <cell r="C4976" t="str">
            <v>873.13</v>
          </cell>
          <cell r="E4976" t="str">
            <v>894.73</v>
          </cell>
        </row>
        <row r="4977">
          <cell r="C4977" t="str">
            <v>873.15</v>
          </cell>
          <cell r="E4977" t="str">
            <v>894.73</v>
          </cell>
        </row>
        <row r="4978">
          <cell r="C4978" t="str">
            <v>873.19</v>
          </cell>
          <cell r="E4978" t="str">
            <v>894.73</v>
          </cell>
        </row>
        <row r="4979">
          <cell r="C4979" t="str">
            <v>873.21</v>
          </cell>
          <cell r="E4979" t="str">
            <v>894.74</v>
          </cell>
        </row>
        <row r="4980">
          <cell r="C4980" t="str">
            <v>873.25</v>
          </cell>
          <cell r="E4980" t="str">
            <v>894.74</v>
          </cell>
        </row>
        <row r="4981">
          <cell r="C4981" t="str">
            <v>873.29</v>
          </cell>
          <cell r="E4981" t="str">
            <v>894.75</v>
          </cell>
        </row>
        <row r="4982">
          <cell r="C4982" t="str">
            <v>874.71</v>
          </cell>
          <cell r="E4982" t="str">
            <v>894.75</v>
          </cell>
        </row>
        <row r="4983">
          <cell r="C4983" t="str">
            <v>874.73</v>
          </cell>
          <cell r="E4983" t="str">
            <v>894.75</v>
          </cell>
        </row>
        <row r="4984">
          <cell r="C4984" t="str">
            <v>874.75</v>
          </cell>
          <cell r="E4984" t="str">
            <v>894.79</v>
          </cell>
        </row>
        <row r="4985">
          <cell r="C4985" t="str">
            <v>874.75</v>
          </cell>
          <cell r="E4985" t="str">
            <v>894.76</v>
          </cell>
        </row>
        <row r="4986">
          <cell r="C4986" t="str">
            <v>874.77</v>
          </cell>
          <cell r="E4986" t="str">
            <v>894.76</v>
          </cell>
        </row>
        <row r="4987">
          <cell r="C4987" t="str">
            <v>874.78</v>
          </cell>
          <cell r="E4987" t="str">
            <v>894.79</v>
          </cell>
        </row>
        <row r="4988">
          <cell r="C4988" t="str">
            <v>874.78</v>
          </cell>
          <cell r="E4988" t="str">
            <v>894.79</v>
          </cell>
        </row>
        <row r="4989">
          <cell r="C4989" t="str">
            <v>874.78</v>
          </cell>
          <cell r="E4989" t="str">
            <v>894.79</v>
          </cell>
        </row>
        <row r="4990">
          <cell r="C4990" t="str">
            <v>874.79</v>
          </cell>
          <cell r="E4990" t="str">
            <v>894.72</v>
          </cell>
        </row>
        <row r="4991">
          <cell r="C4991" t="str">
            <v>874.25</v>
          </cell>
          <cell r="E4991" t="str">
            <v>894.78</v>
          </cell>
        </row>
        <row r="4992">
          <cell r="C4992" t="str">
            <v>874.25</v>
          </cell>
          <cell r="E4992" t="str">
            <v>894.79</v>
          </cell>
        </row>
        <row r="4993">
          <cell r="C4993" t="str">
            <v>874.25</v>
          </cell>
          <cell r="E4993" t="str">
            <v>894.71</v>
          </cell>
        </row>
        <row r="4994">
          <cell r="C4994" t="str">
            <v>874.25</v>
          </cell>
          <cell r="E4994" t="str">
            <v>894.71</v>
          </cell>
        </row>
        <row r="4995">
          <cell r="C4995" t="str">
            <v>874.25</v>
          </cell>
          <cell r="E4995" t="str">
            <v>894.71</v>
          </cell>
        </row>
        <row r="4996">
          <cell r="C4996" t="str">
            <v>874.25</v>
          </cell>
          <cell r="E4996" t="str">
            <v>894.71</v>
          </cell>
        </row>
        <row r="4997">
          <cell r="C4997" t="str">
            <v>874.26</v>
          </cell>
          <cell r="E4997" t="str">
            <v>894.6</v>
          </cell>
        </row>
        <row r="4998">
          <cell r="C4998" t="str">
            <v>874.61</v>
          </cell>
          <cell r="E4998" t="str">
            <v>894.6</v>
          </cell>
        </row>
        <row r="4999">
          <cell r="C4999" t="str">
            <v>874.63</v>
          </cell>
          <cell r="E4999" t="str">
            <v>899.11</v>
          </cell>
        </row>
        <row r="5000">
          <cell r="C5000" t="str">
            <v>874.65</v>
          </cell>
          <cell r="E5000" t="str">
            <v>899.11</v>
          </cell>
        </row>
        <row r="5001">
          <cell r="C5001" t="str">
            <v>874.65</v>
          </cell>
          <cell r="E5001" t="str">
            <v>899.19</v>
          </cell>
        </row>
        <row r="5002">
          <cell r="C5002" t="str">
            <v>874.65</v>
          </cell>
          <cell r="E5002" t="str">
            <v>899.72</v>
          </cell>
        </row>
        <row r="5003">
          <cell r="C5003" t="str">
            <v>874.69</v>
          </cell>
          <cell r="E5003" t="str">
            <v>899.72</v>
          </cell>
        </row>
        <row r="5004">
          <cell r="C5004" t="str">
            <v>874.9</v>
          </cell>
          <cell r="E5004" t="str">
            <v>899.72</v>
          </cell>
        </row>
        <row r="5005">
          <cell r="C5005" t="str">
            <v>885.31</v>
          </cell>
          <cell r="E5005" t="str">
            <v>899.72</v>
          </cell>
        </row>
        <row r="5006">
          <cell r="C5006" t="str">
            <v>885.31</v>
          </cell>
          <cell r="E5006" t="str">
            <v>899.72</v>
          </cell>
        </row>
        <row r="5007">
          <cell r="C5007" t="str">
            <v>885.31</v>
          </cell>
          <cell r="E5007" t="str">
            <v>899.72</v>
          </cell>
        </row>
        <row r="5008">
          <cell r="C5008" t="str">
            <v>885.32</v>
          </cell>
          <cell r="E5008" t="str">
            <v>899.72</v>
          </cell>
        </row>
        <row r="5009">
          <cell r="C5009" t="str">
            <v>885.32</v>
          </cell>
          <cell r="E5009" t="str">
            <v>899.81</v>
          </cell>
        </row>
        <row r="5010">
          <cell r="C5010" t="str">
            <v>885.39</v>
          </cell>
          <cell r="E5010" t="str">
            <v>831.3</v>
          </cell>
        </row>
        <row r="5011">
          <cell r="C5011" t="str">
            <v>885.39</v>
          </cell>
          <cell r="E5011" t="str">
            <v>899.83</v>
          </cell>
        </row>
        <row r="5012">
          <cell r="C5012" t="str">
            <v>885.41</v>
          </cell>
          <cell r="E5012" t="str">
            <v>899.83</v>
          </cell>
        </row>
        <row r="5013">
          <cell r="C5013" t="str">
            <v>885.41</v>
          </cell>
          <cell r="E5013" t="str">
            <v>899.83</v>
          </cell>
        </row>
        <row r="5014">
          <cell r="C5014" t="str">
            <v>885.41</v>
          </cell>
          <cell r="E5014" t="str">
            <v>899.83</v>
          </cell>
        </row>
        <row r="5015">
          <cell r="C5015" t="str">
            <v>885.42</v>
          </cell>
          <cell r="E5015" t="str">
            <v>899.84</v>
          </cell>
        </row>
        <row r="5016">
          <cell r="C5016" t="str">
            <v>885.42</v>
          </cell>
          <cell r="E5016" t="str">
            <v>899.85</v>
          </cell>
        </row>
        <row r="5017">
          <cell r="C5017" t="str">
            <v>885.49</v>
          </cell>
          <cell r="E5017" t="str">
            <v>899.85</v>
          </cell>
        </row>
        <row r="5018">
          <cell r="C5018" t="str">
            <v>885.49</v>
          </cell>
          <cell r="E5018" t="str">
            <v>899.86</v>
          </cell>
        </row>
        <row r="5019">
          <cell r="C5019" t="str">
            <v>885.72</v>
          </cell>
          <cell r="E5019" t="str">
            <v>895.21</v>
          </cell>
        </row>
        <row r="5020">
          <cell r="C5020" t="str">
            <v>885.73</v>
          </cell>
          <cell r="E5020" t="str">
            <v>895.21</v>
          </cell>
        </row>
        <row r="5021">
          <cell r="C5021" t="str">
            <v>885.71</v>
          </cell>
          <cell r="E5021" t="str">
            <v>895.21</v>
          </cell>
        </row>
        <row r="5022">
          <cell r="C5022" t="str">
            <v>885.74</v>
          </cell>
          <cell r="E5022" t="str">
            <v>895.21</v>
          </cell>
        </row>
        <row r="5023">
          <cell r="C5023" t="str">
            <v>885.75</v>
          </cell>
          <cell r="E5023" t="str">
            <v>895.21</v>
          </cell>
        </row>
        <row r="5024">
          <cell r="C5024" t="str">
            <v>885.76</v>
          </cell>
          <cell r="E5024" t="str">
            <v>895.21</v>
          </cell>
        </row>
        <row r="5025">
          <cell r="C5025" t="str">
            <v>885.77</v>
          </cell>
          <cell r="E5025" t="str">
            <v>895.21</v>
          </cell>
        </row>
        <row r="5026">
          <cell r="C5026" t="str">
            <v>885.78</v>
          </cell>
          <cell r="E5026" t="str">
            <v>895.22</v>
          </cell>
        </row>
        <row r="5027">
          <cell r="C5027" t="str">
            <v>885.79</v>
          </cell>
          <cell r="E5027" t="str">
            <v>895.21</v>
          </cell>
        </row>
        <row r="5028">
          <cell r="C5028" t="str">
            <v>885.94</v>
          </cell>
          <cell r="E5028" t="str">
            <v>895.23</v>
          </cell>
        </row>
        <row r="5029">
          <cell r="C5029" t="str">
            <v>885.94</v>
          </cell>
          <cell r="E5029" t="str">
            <v>895.23</v>
          </cell>
        </row>
        <row r="5030">
          <cell r="C5030" t="str">
            <v>885.94</v>
          </cell>
          <cell r="E5030" t="str">
            <v>895.23</v>
          </cell>
        </row>
        <row r="5031">
          <cell r="C5031" t="str">
            <v>885.95</v>
          </cell>
          <cell r="E5031" t="str">
            <v>895.92</v>
          </cell>
        </row>
        <row r="5032">
          <cell r="C5032" t="str">
            <v>885.51</v>
          </cell>
          <cell r="E5032" t="str">
            <v>895.93</v>
          </cell>
        </row>
        <row r="5033">
          <cell r="C5033" t="str">
            <v>885.51</v>
          </cell>
          <cell r="E5033" t="str">
            <v>895.94</v>
          </cell>
        </row>
        <row r="5034">
          <cell r="C5034" t="str">
            <v>885.51</v>
          </cell>
          <cell r="E5034" t="str">
            <v>895.94</v>
          </cell>
        </row>
        <row r="5035">
          <cell r="C5035" t="str">
            <v>885.52</v>
          </cell>
          <cell r="E5035" t="str">
            <v>899.33</v>
          </cell>
        </row>
        <row r="5036">
          <cell r="C5036" t="str">
            <v>885.52</v>
          </cell>
          <cell r="E5036" t="str">
            <v>899.33</v>
          </cell>
        </row>
        <row r="5037">
          <cell r="C5037" t="str">
            <v>885.96</v>
          </cell>
          <cell r="E5037" t="str">
            <v>899.33</v>
          </cell>
        </row>
        <row r="5038">
          <cell r="C5038" t="str">
            <v>885.96</v>
          </cell>
          <cell r="E5038" t="str">
            <v>899.35</v>
          </cell>
        </row>
        <row r="5039">
          <cell r="C5039" t="str">
            <v>885.96</v>
          </cell>
          <cell r="E5039" t="str">
            <v>899.37</v>
          </cell>
        </row>
        <row r="5040">
          <cell r="C5040" t="str">
            <v>885.98</v>
          </cell>
          <cell r="E5040" t="str">
            <v>899.89</v>
          </cell>
        </row>
        <row r="5041">
          <cell r="C5041" t="str">
            <v>885.98</v>
          </cell>
          <cell r="E5041" t="str">
            <v>899.89</v>
          </cell>
        </row>
        <row r="5042">
          <cell r="C5042" t="str">
            <v>885.98</v>
          </cell>
          <cell r="E5042" t="str">
            <v>899.89</v>
          </cell>
        </row>
        <row r="5043">
          <cell r="C5043" t="str">
            <v>885.98</v>
          </cell>
          <cell r="E5043" t="str">
            <v>899.87</v>
          </cell>
        </row>
        <row r="5044">
          <cell r="C5044" t="str">
            <v>885.91</v>
          </cell>
          <cell r="E5044" t="str">
            <v>899.82</v>
          </cell>
        </row>
        <row r="5045">
          <cell r="C5045" t="str">
            <v>885.91</v>
          </cell>
          <cell r="E5045" t="str">
            <v>899.97</v>
          </cell>
        </row>
        <row r="5046">
          <cell r="C5046" t="str">
            <v>885.91</v>
          </cell>
          <cell r="E5046" t="str">
            <v>899.88</v>
          </cell>
        </row>
        <row r="5047">
          <cell r="C5047" t="str">
            <v>885.91</v>
          </cell>
          <cell r="E5047" t="str">
            <v>896.11</v>
          </cell>
        </row>
        <row r="5048">
          <cell r="C5048" t="str">
            <v>885.97</v>
          </cell>
          <cell r="E5048" t="str">
            <v>896.12</v>
          </cell>
        </row>
        <row r="5049">
          <cell r="C5049" t="str">
            <v>885.97</v>
          </cell>
          <cell r="E5049" t="str">
            <v>896.2</v>
          </cell>
        </row>
        <row r="5050">
          <cell r="C5050" t="str">
            <v>885.92</v>
          </cell>
          <cell r="E5050" t="str">
            <v>896.3</v>
          </cell>
        </row>
        <row r="5051">
          <cell r="C5051" t="str">
            <v>885.92</v>
          </cell>
          <cell r="E5051" t="str">
            <v>896.4</v>
          </cell>
        </row>
        <row r="5052">
          <cell r="C5052" t="str">
            <v>885.93</v>
          </cell>
          <cell r="E5052" t="str">
            <v>896.5</v>
          </cell>
        </row>
        <row r="5053">
          <cell r="C5053" t="str">
            <v>885.99</v>
          </cell>
          <cell r="E5053" t="str">
            <v>896.6</v>
          </cell>
        </row>
        <row r="5054">
          <cell r="C5054" t="str">
            <v>885.99</v>
          </cell>
          <cell r="E5054" t="str">
            <v>911.0</v>
          </cell>
        </row>
        <row r="5055">
          <cell r="C5055" t="str">
            <v>885.99</v>
          </cell>
          <cell r="E5055" t="str">
            <v>931.0</v>
          </cell>
        </row>
        <row r="5056">
          <cell r="C5056" t="str">
            <v>885.99</v>
          </cell>
        </row>
        <row r="5057">
          <cell r="C5057" t="str">
            <v>885.99</v>
          </cell>
        </row>
        <row r="5058">
          <cell r="C5058" t="str">
            <v>898.13</v>
          </cell>
        </row>
        <row r="5059">
          <cell r="C5059" t="str">
            <v>898.13</v>
          </cell>
        </row>
        <row r="5060">
          <cell r="C5060" t="str">
            <v>898.13</v>
          </cell>
        </row>
        <row r="5061">
          <cell r="C5061" t="str">
            <v>898.15</v>
          </cell>
        </row>
        <row r="5062">
          <cell r="C5062" t="str">
            <v>898.15</v>
          </cell>
        </row>
        <row r="5063">
          <cell r="C5063" t="str">
            <v>898.21</v>
          </cell>
        </row>
        <row r="5064">
          <cell r="C5064" t="str">
            <v>898.22</v>
          </cell>
        </row>
        <row r="5065">
          <cell r="C5065" t="str">
            <v>898.22</v>
          </cell>
        </row>
        <row r="5066">
          <cell r="C5066" t="str">
            <v>898.23</v>
          </cell>
        </row>
        <row r="5067">
          <cell r="C5067" t="str">
            <v>898.23</v>
          </cell>
        </row>
        <row r="5068">
          <cell r="C5068" t="str">
            <v>898.24</v>
          </cell>
        </row>
        <row r="5069">
          <cell r="C5069" t="str">
            <v>898.25</v>
          </cell>
        </row>
        <row r="5070">
          <cell r="C5070" t="str">
            <v>898.26</v>
          </cell>
        </row>
        <row r="5071">
          <cell r="C5071" t="str">
            <v>898.29</v>
          </cell>
        </row>
        <row r="5072">
          <cell r="C5072" t="str">
            <v>898.29</v>
          </cell>
        </row>
        <row r="5073">
          <cell r="C5073" t="str">
            <v>898.9</v>
          </cell>
        </row>
        <row r="5074">
          <cell r="C5074" t="str">
            <v>898.9</v>
          </cell>
        </row>
        <row r="5075">
          <cell r="C5075" t="str">
            <v>898.9</v>
          </cell>
        </row>
        <row r="5076">
          <cell r="C5076" t="str">
            <v>898.9</v>
          </cell>
        </row>
        <row r="5077">
          <cell r="C5077" t="str">
            <v>898.9</v>
          </cell>
        </row>
        <row r="5078">
          <cell r="C5078" t="str">
            <v>898.9</v>
          </cell>
        </row>
        <row r="5079">
          <cell r="C5079" t="str">
            <v>898.9</v>
          </cell>
        </row>
        <row r="5080">
          <cell r="C5080" t="str">
            <v>898.9</v>
          </cell>
        </row>
        <row r="5081">
          <cell r="C5081" t="str">
            <v>891.12</v>
          </cell>
        </row>
        <row r="5082">
          <cell r="C5082" t="str">
            <v>891.12</v>
          </cell>
        </row>
        <row r="5083">
          <cell r="C5083" t="str">
            <v>891.12</v>
          </cell>
        </row>
        <row r="5084">
          <cell r="C5084" t="str">
            <v>891.12</v>
          </cell>
        </row>
        <row r="5085">
          <cell r="C5085" t="str">
            <v>891.14</v>
          </cell>
        </row>
        <row r="5086">
          <cell r="C5086" t="str">
            <v>891.31</v>
          </cell>
        </row>
        <row r="5087">
          <cell r="C5087" t="str">
            <v>891.31</v>
          </cell>
        </row>
        <row r="5088">
          <cell r="C5088" t="str">
            <v>891.31</v>
          </cell>
        </row>
        <row r="5089">
          <cell r="C5089" t="str">
            <v>891.31</v>
          </cell>
        </row>
        <row r="5090">
          <cell r="C5090" t="str">
            <v>891.39</v>
          </cell>
        </row>
        <row r="5091">
          <cell r="C5091" t="str">
            <v>891.91</v>
          </cell>
        </row>
        <row r="5092">
          <cell r="C5092" t="str">
            <v>891.93</v>
          </cell>
        </row>
        <row r="5093">
          <cell r="C5093" t="str">
            <v>891.95</v>
          </cell>
        </row>
        <row r="5094">
          <cell r="C5094" t="str">
            <v>891.99</v>
          </cell>
        </row>
        <row r="5095">
          <cell r="C5095" t="str">
            <v>891.99</v>
          </cell>
        </row>
        <row r="5096">
          <cell r="C5096" t="str">
            <v>891.21</v>
          </cell>
        </row>
        <row r="5097">
          <cell r="C5097" t="str">
            <v>891.22</v>
          </cell>
        </row>
        <row r="5098">
          <cell r="C5098" t="str">
            <v>891.23</v>
          </cell>
        </row>
        <row r="5099">
          <cell r="C5099" t="str">
            <v>891.24</v>
          </cell>
        </row>
        <row r="5100">
          <cell r="C5100" t="str">
            <v>891.29</v>
          </cell>
        </row>
        <row r="5101">
          <cell r="C5101" t="str">
            <v>891.13</v>
          </cell>
        </row>
        <row r="5102">
          <cell r="C5102" t="str">
            <v>821.11</v>
          </cell>
        </row>
        <row r="5103">
          <cell r="C5103" t="str">
            <v>821.12</v>
          </cell>
        </row>
        <row r="5104">
          <cell r="C5104" t="str">
            <v>821.14</v>
          </cell>
        </row>
        <row r="5105">
          <cell r="C5105" t="str">
            <v>821.15</v>
          </cell>
        </row>
        <row r="5106">
          <cell r="C5106" t="str">
            <v>821.13</v>
          </cell>
        </row>
        <row r="5107">
          <cell r="C5107" t="str">
            <v>821.16</v>
          </cell>
        </row>
        <row r="5108">
          <cell r="C5108" t="str">
            <v>821.16</v>
          </cell>
        </row>
        <row r="5109">
          <cell r="C5109" t="str">
            <v>821.17</v>
          </cell>
        </row>
        <row r="5110">
          <cell r="C5110" t="str">
            <v>821.17</v>
          </cell>
        </row>
        <row r="5111">
          <cell r="C5111" t="str">
            <v>821.18</v>
          </cell>
        </row>
        <row r="5112">
          <cell r="C5112" t="str">
            <v>821.19</v>
          </cell>
        </row>
        <row r="5113">
          <cell r="C5113" t="str">
            <v>872.4</v>
          </cell>
        </row>
        <row r="5114">
          <cell r="C5114" t="str">
            <v>872.4</v>
          </cell>
        </row>
        <row r="5115">
          <cell r="C5115" t="str">
            <v>821.31</v>
          </cell>
        </row>
        <row r="5116">
          <cell r="C5116" t="str">
            <v>821.39</v>
          </cell>
        </row>
        <row r="5117">
          <cell r="C5117" t="str">
            <v>821.51</v>
          </cell>
        </row>
        <row r="5118">
          <cell r="C5118" t="str">
            <v>821.53</v>
          </cell>
        </row>
        <row r="5119">
          <cell r="C5119" t="str">
            <v>821.55</v>
          </cell>
        </row>
        <row r="5120">
          <cell r="C5120" t="str">
            <v>821.59</v>
          </cell>
        </row>
        <row r="5121">
          <cell r="C5121" t="str">
            <v>821.71</v>
          </cell>
        </row>
        <row r="5122">
          <cell r="C5122" t="str">
            <v>821.79</v>
          </cell>
        </row>
        <row r="5123">
          <cell r="C5123" t="str">
            <v>821.8</v>
          </cell>
        </row>
        <row r="5124">
          <cell r="C5124" t="str">
            <v>821.21</v>
          </cell>
        </row>
        <row r="5125">
          <cell r="C5125" t="str">
            <v>821.23</v>
          </cell>
        </row>
        <row r="5126">
          <cell r="C5126" t="str">
            <v>821.25</v>
          </cell>
        </row>
        <row r="5127">
          <cell r="C5127" t="str">
            <v>821.27</v>
          </cell>
        </row>
        <row r="5128">
          <cell r="C5128" t="str">
            <v>821.29</v>
          </cell>
        </row>
        <row r="5129">
          <cell r="C5129" t="str">
            <v>813.11</v>
          </cell>
        </row>
        <row r="5130">
          <cell r="C5130" t="str">
            <v>813.13</v>
          </cell>
        </row>
        <row r="5131">
          <cell r="C5131" t="str">
            <v>894.41</v>
          </cell>
        </row>
        <row r="5132">
          <cell r="C5132" t="str">
            <v>813.15</v>
          </cell>
        </row>
        <row r="5133">
          <cell r="C5133" t="str">
            <v>813.17</v>
          </cell>
        </row>
        <row r="5134">
          <cell r="C5134" t="str">
            <v>813.2</v>
          </cell>
        </row>
        <row r="5135">
          <cell r="C5135" t="str">
            <v>813.91</v>
          </cell>
        </row>
        <row r="5136">
          <cell r="C5136" t="str">
            <v>813.92</v>
          </cell>
        </row>
        <row r="5137">
          <cell r="C5137" t="str">
            <v>813.99</v>
          </cell>
        </row>
        <row r="5138">
          <cell r="C5138" t="str">
            <v>811.0</v>
          </cell>
        </row>
        <row r="5139">
          <cell r="C5139" t="str">
            <v>894.21</v>
          </cell>
        </row>
        <row r="5140">
          <cell r="C5140" t="str">
            <v>894.22</v>
          </cell>
        </row>
        <row r="5141">
          <cell r="C5141" t="str">
            <v>894.23</v>
          </cell>
        </row>
        <row r="5142">
          <cell r="C5142" t="str">
            <v>894.23</v>
          </cell>
        </row>
        <row r="5143">
          <cell r="C5143" t="str">
            <v>894.24</v>
          </cell>
        </row>
        <row r="5144">
          <cell r="C5144" t="str">
            <v>894.24</v>
          </cell>
        </row>
        <row r="5145">
          <cell r="C5145" t="str">
            <v>894.24</v>
          </cell>
        </row>
        <row r="5146">
          <cell r="C5146" t="str">
            <v>894.25</v>
          </cell>
        </row>
        <row r="5147">
          <cell r="C5147" t="str">
            <v>894.25</v>
          </cell>
        </row>
        <row r="5148">
          <cell r="C5148" t="str">
            <v>894.26</v>
          </cell>
        </row>
        <row r="5149">
          <cell r="C5149" t="str">
            <v>894.27</v>
          </cell>
        </row>
        <row r="5150">
          <cell r="C5150" t="str">
            <v>894.29</v>
          </cell>
        </row>
        <row r="5151">
          <cell r="C5151" t="str">
            <v>894.29</v>
          </cell>
        </row>
        <row r="5152">
          <cell r="C5152" t="str">
            <v>894.29</v>
          </cell>
        </row>
        <row r="5153">
          <cell r="C5153" t="str">
            <v>894.31</v>
          </cell>
        </row>
        <row r="5154">
          <cell r="C5154" t="str">
            <v>894.33</v>
          </cell>
        </row>
        <row r="5155">
          <cell r="C5155" t="str">
            <v>894.35</v>
          </cell>
        </row>
        <row r="5156">
          <cell r="C5156" t="str">
            <v>894.37</v>
          </cell>
        </row>
        <row r="5157">
          <cell r="C5157" t="str">
            <v>894.39</v>
          </cell>
        </row>
        <row r="5158">
          <cell r="C5158" t="str">
            <v>894.45</v>
          </cell>
        </row>
        <row r="5159">
          <cell r="C5159" t="str">
            <v>894.49</v>
          </cell>
        </row>
        <row r="5160">
          <cell r="C5160" t="str">
            <v>894.73</v>
          </cell>
        </row>
        <row r="5161">
          <cell r="C5161" t="str">
            <v>894.73</v>
          </cell>
        </row>
        <row r="5162">
          <cell r="C5162" t="str">
            <v>894.73</v>
          </cell>
        </row>
        <row r="5163">
          <cell r="C5163" t="str">
            <v>894.74</v>
          </cell>
        </row>
        <row r="5164">
          <cell r="C5164" t="str">
            <v>894.74</v>
          </cell>
        </row>
        <row r="5165">
          <cell r="C5165" t="str">
            <v>894.75</v>
          </cell>
        </row>
        <row r="5166">
          <cell r="C5166" t="str">
            <v>894.75</v>
          </cell>
        </row>
        <row r="5167">
          <cell r="C5167" t="str">
            <v>894.75</v>
          </cell>
        </row>
        <row r="5168">
          <cell r="C5168" t="str">
            <v>894.79</v>
          </cell>
        </row>
        <row r="5169">
          <cell r="C5169" t="str">
            <v>894.76</v>
          </cell>
        </row>
        <row r="5170">
          <cell r="C5170" t="str">
            <v>894.76</v>
          </cell>
        </row>
        <row r="5171">
          <cell r="C5171" t="str">
            <v>894.79</v>
          </cell>
        </row>
        <row r="5172">
          <cell r="C5172" t="str">
            <v>894.79</v>
          </cell>
        </row>
        <row r="5173">
          <cell r="C5173" t="str">
            <v>894.79</v>
          </cell>
        </row>
        <row r="5174">
          <cell r="C5174" t="str">
            <v>894.72</v>
          </cell>
        </row>
        <row r="5175">
          <cell r="C5175" t="str">
            <v>894.78</v>
          </cell>
        </row>
        <row r="5176">
          <cell r="C5176" t="str">
            <v>894.79</v>
          </cell>
        </row>
        <row r="5177">
          <cell r="C5177" t="str">
            <v>894.71</v>
          </cell>
        </row>
        <row r="5178">
          <cell r="C5178" t="str">
            <v>894.71</v>
          </cell>
        </row>
        <row r="5179">
          <cell r="C5179" t="str">
            <v>894.71</v>
          </cell>
        </row>
        <row r="5180">
          <cell r="C5180" t="str">
            <v>894.71</v>
          </cell>
        </row>
        <row r="5181">
          <cell r="C5181" t="str">
            <v>894.6</v>
          </cell>
        </row>
        <row r="5182">
          <cell r="C5182" t="str">
            <v>894.6</v>
          </cell>
        </row>
        <row r="5183">
          <cell r="C5183" t="str">
            <v>899.11</v>
          </cell>
        </row>
        <row r="5184">
          <cell r="C5184" t="str">
            <v>899.11</v>
          </cell>
        </row>
        <row r="5185">
          <cell r="C5185" t="str">
            <v>899.19</v>
          </cell>
        </row>
        <row r="5186">
          <cell r="C5186" t="str">
            <v>899.72</v>
          </cell>
        </row>
        <row r="5187">
          <cell r="C5187" t="str">
            <v>899.72</v>
          </cell>
        </row>
        <row r="5188">
          <cell r="C5188" t="str">
            <v>899.72</v>
          </cell>
        </row>
        <row r="5189">
          <cell r="C5189" t="str">
            <v>899.72</v>
          </cell>
        </row>
        <row r="5190">
          <cell r="C5190" t="str">
            <v>899.72</v>
          </cell>
        </row>
        <row r="5191">
          <cell r="C5191" t="str">
            <v>899.72</v>
          </cell>
        </row>
        <row r="5192">
          <cell r="C5192" t="str">
            <v>899.72</v>
          </cell>
        </row>
        <row r="5193">
          <cell r="C5193" t="str">
            <v>899.81</v>
          </cell>
        </row>
        <row r="5194">
          <cell r="C5194" t="str">
            <v>831.3</v>
          </cell>
        </row>
        <row r="5195">
          <cell r="C5195" t="str">
            <v>899.83</v>
          </cell>
        </row>
        <row r="5196">
          <cell r="C5196" t="str">
            <v>899.83</v>
          </cell>
        </row>
        <row r="5197">
          <cell r="C5197" t="str">
            <v>899.83</v>
          </cell>
        </row>
        <row r="5198">
          <cell r="C5198" t="str">
            <v>899.83</v>
          </cell>
        </row>
        <row r="5199">
          <cell r="C5199" t="str">
            <v>899.84</v>
          </cell>
        </row>
        <row r="5200">
          <cell r="C5200" t="str">
            <v>899.85</v>
          </cell>
        </row>
        <row r="5201">
          <cell r="C5201" t="str">
            <v>899.85</v>
          </cell>
        </row>
        <row r="5202">
          <cell r="C5202" t="str">
            <v>899.86</v>
          </cell>
        </row>
        <row r="5203">
          <cell r="C5203" t="str">
            <v>895.21</v>
          </cell>
        </row>
        <row r="5204">
          <cell r="C5204" t="str">
            <v>895.21</v>
          </cell>
        </row>
        <row r="5205">
          <cell r="C5205" t="str">
            <v>895.21</v>
          </cell>
        </row>
        <row r="5206">
          <cell r="C5206" t="str">
            <v>895.21</v>
          </cell>
        </row>
        <row r="5207">
          <cell r="C5207" t="str">
            <v>895.21</v>
          </cell>
        </row>
        <row r="5208">
          <cell r="C5208" t="str">
            <v>895.21</v>
          </cell>
        </row>
        <row r="5209">
          <cell r="C5209" t="str">
            <v>895.21</v>
          </cell>
        </row>
        <row r="5210">
          <cell r="C5210" t="str">
            <v>895.22</v>
          </cell>
        </row>
        <row r="5211">
          <cell r="C5211" t="str">
            <v>895.21</v>
          </cell>
        </row>
        <row r="5212">
          <cell r="C5212" t="str">
            <v>895.23</v>
          </cell>
        </row>
        <row r="5213">
          <cell r="C5213" t="str">
            <v>895.23</v>
          </cell>
        </row>
        <row r="5214">
          <cell r="C5214" t="str">
            <v>895.23</v>
          </cell>
        </row>
        <row r="5215">
          <cell r="C5215" t="str">
            <v>895.92</v>
          </cell>
        </row>
        <row r="5216">
          <cell r="C5216" t="str">
            <v>895.93</v>
          </cell>
        </row>
        <row r="5217">
          <cell r="C5217" t="str">
            <v>895.94</v>
          </cell>
        </row>
        <row r="5218">
          <cell r="C5218" t="str">
            <v>895.94</v>
          </cell>
        </row>
        <row r="5219">
          <cell r="C5219" t="str">
            <v>899.33</v>
          </cell>
        </row>
        <row r="5220">
          <cell r="C5220" t="str">
            <v>899.33</v>
          </cell>
        </row>
        <row r="5221">
          <cell r="C5221" t="str">
            <v>899.33</v>
          </cell>
        </row>
        <row r="5222">
          <cell r="C5222" t="str">
            <v>899.35</v>
          </cell>
        </row>
        <row r="5223">
          <cell r="C5223" t="str">
            <v>899.37</v>
          </cell>
        </row>
        <row r="5224">
          <cell r="C5224" t="str">
            <v>899.37</v>
          </cell>
        </row>
        <row r="5225">
          <cell r="C5225" t="str">
            <v>899.89</v>
          </cell>
        </row>
        <row r="5226">
          <cell r="C5226" t="str">
            <v>899.89</v>
          </cell>
        </row>
        <row r="5227">
          <cell r="C5227" t="str">
            <v>899.89</v>
          </cell>
        </row>
        <row r="5228">
          <cell r="C5228" t="str">
            <v>899.87</v>
          </cell>
        </row>
        <row r="5229">
          <cell r="C5229" t="str">
            <v>899.82</v>
          </cell>
        </row>
        <row r="5230">
          <cell r="C5230" t="str">
            <v>899.97</v>
          </cell>
        </row>
        <row r="5231">
          <cell r="C5231" t="str">
            <v>899.88</v>
          </cell>
        </row>
        <row r="5232">
          <cell r="C5232" t="str">
            <v>896.11</v>
          </cell>
        </row>
        <row r="5233">
          <cell r="C5233" t="str">
            <v>896.12</v>
          </cell>
        </row>
        <row r="5234">
          <cell r="C5234" t="str">
            <v>896.2</v>
          </cell>
        </row>
        <row r="5235">
          <cell r="C5235" t="str">
            <v>896.3</v>
          </cell>
        </row>
        <row r="5236">
          <cell r="C5236" t="str">
            <v>896.4</v>
          </cell>
        </row>
        <row r="5237">
          <cell r="C5237" t="str">
            <v>896.5</v>
          </cell>
        </row>
        <row r="5238">
          <cell r="C5238" t="str">
            <v>896.6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Relationship Id="rId4" Type="http://schemas.openxmlformats.org/officeDocument/2006/relationships/ctrlProp" Target="../ctrlProps/ctrlProp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39612-517E-4934-97B3-38B22D346667}">
  <dimension ref="A1:CB580"/>
  <sheetViews>
    <sheetView zoomScale="90" zoomScaleNormal="90" workbookViewId="0">
      <pane xSplit="1" ySplit="1" topLeftCell="B2" activePane="bottomRight" state="frozen"/>
      <selection pane="topRight" activeCell="B1" sqref="B1"/>
      <selection pane="bottomLeft" activeCell="A11" sqref="A11"/>
      <selection pane="bottomRight" activeCell="J21" sqref="J21"/>
    </sheetView>
  </sheetViews>
  <sheetFormatPr defaultColWidth="9.140625" defaultRowHeight="15" x14ac:dyDescent="0.2"/>
  <cols>
    <col min="1" max="1" width="4.28515625" style="55" customWidth="1"/>
    <col min="2" max="2" width="9.140625" style="55"/>
    <col min="3" max="3" width="22.42578125" style="55" bestFit="1" customWidth="1"/>
    <col min="4" max="4" width="20.28515625" style="55" bestFit="1" customWidth="1"/>
    <col min="5" max="16384" width="9.140625" style="55"/>
  </cols>
  <sheetData>
    <row r="1" spans="1:12" s="54" customFormat="1" ht="15" customHeight="1" x14ac:dyDescent="0.2"/>
    <row r="2" spans="1:12" s="54" customFormat="1" ht="15" customHeight="1" x14ac:dyDescent="0.25">
      <c r="C2" s="56" t="s">
        <v>43</v>
      </c>
      <c r="D2" s="56" t="s">
        <v>44</v>
      </c>
    </row>
    <row r="3" spans="1:12" s="54" customFormat="1" ht="15" customHeight="1" x14ac:dyDescent="0.2">
      <c r="B3" s="57">
        <v>2021</v>
      </c>
      <c r="C3" s="58">
        <v>77.009915441963344</v>
      </c>
      <c r="D3" s="58">
        <v>115.65630275484334</v>
      </c>
    </row>
    <row r="4" spans="1:12" x14ac:dyDescent="0.2">
      <c r="A4" s="54"/>
      <c r="B4" s="57">
        <v>2022</v>
      </c>
      <c r="C4" s="58">
        <v>140.45217305659665</v>
      </c>
      <c r="D4" s="58">
        <v>139.08630037768333</v>
      </c>
      <c r="E4" s="54"/>
      <c r="F4" s="54"/>
      <c r="G4" s="54"/>
      <c r="H4" s="54"/>
      <c r="I4" s="54"/>
      <c r="J4" s="54"/>
      <c r="K4" s="54"/>
      <c r="L4" s="54"/>
    </row>
    <row r="5" spans="1:12" x14ac:dyDescent="0.2">
      <c r="A5" s="54"/>
      <c r="B5" s="59">
        <v>2023</v>
      </c>
      <c r="C5" s="58">
        <v>111.09693368362667</v>
      </c>
      <c r="D5" s="58">
        <v>129.53999333168335</v>
      </c>
      <c r="E5" s="54"/>
      <c r="F5" s="54"/>
      <c r="G5" s="54"/>
      <c r="H5" s="54"/>
      <c r="I5" s="54"/>
      <c r="J5" s="54"/>
      <c r="K5" s="54"/>
      <c r="L5" s="54"/>
    </row>
    <row r="6" spans="1:12" x14ac:dyDescent="0.2">
      <c r="A6" s="54"/>
      <c r="B6" s="59">
        <v>2024</v>
      </c>
      <c r="C6" s="58">
        <v>102.54492999938999</v>
      </c>
      <c r="D6" s="58">
        <v>117.27732095105</v>
      </c>
      <c r="E6" s="54"/>
      <c r="F6" s="54"/>
      <c r="G6" s="54"/>
      <c r="H6" s="54"/>
      <c r="I6" s="54"/>
      <c r="J6" s="54"/>
      <c r="K6" s="54"/>
      <c r="L6" s="54"/>
    </row>
    <row r="7" spans="1:12" x14ac:dyDescent="0.2">
      <c r="A7" s="54"/>
      <c r="B7" s="59">
        <v>2025</v>
      </c>
      <c r="C7" s="58">
        <v>99.248597252289997</v>
      </c>
      <c r="D7" s="58">
        <v>113.02642288662001</v>
      </c>
      <c r="E7" s="54"/>
      <c r="F7" s="54"/>
      <c r="G7" s="54"/>
      <c r="H7" s="54"/>
      <c r="I7" s="54"/>
      <c r="J7" s="54"/>
      <c r="K7" s="54"/>
      <c r="L7" s="54"/>
    </row>
    <row r="8" spans="1:12" x14ac:dyDescent="0.2">
      <c r="A8" s="54"/>
      <c r="B8" s="54"/>
      <c r="C8" s="62"/>
      <c r="D8" s="62"/>
      <c r="E8" s="54"/>
      <c r="F8" s="54"/>
      <c r="G8" s="54"/>
      <c r="H8" s="54"/>
      <c r="I8" s="54"/>
      <c r="J8" s="54"/>
      <c r="K8" s="54"/>
      <c r="L8" s="54"/>
    </row>
    <row r="9" spans="1:12" x14ac:dyDescent="0.2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</row>
    <row r="10" spans="1:12" x14ac:dyDescent="0.2">
      <c r="A10" s="54"/>
      <c r="B10" s="61" t="s">
        <v>45</v>
      </c>
      <c r="C10" s="61"/>
      <c r="D10" s="61"/>
      <c r="E10" s="54"/>
      <c r="F10" s="54"/>
      <c r="G10" s="54"/>
      <c r="H10" s="54"/>
      <c r="I10" s="54"/>
      <c r="J10" s="54"/>
      <c r="K10" s="54"/>
      <c r="L10" s="54"/>
    </row>
    <row r="11" spans="1:12" x14ac:dyDescent="0.2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</row>
    <row r="12" spans="1:12" x14ac:dyDescent="0.2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</row>
    <row r="13" spans="1:12" x14ac:dyDescent="0.2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</row>
    <row r="14" spans="1:12" x14ac:dyDescent="0.2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</row>
    <row r="27" spans="2:7" x14ac:dyDescent="0.2">
      <c r="B27" s="63" t="s">
        <v>46</v>
      </c>
      <c r="C27" s="63"/>
      <c r="D27" s="63"/>
      <c r="E27" s="63"/>
      <c r="F27" s="63"/>
      <c r="G27" s="63"/>
    </row>
    <row r="98" spans="1:80" s="60" customFormat="1" x14ac:dyDescent="0.2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BG98" s="55"/>
      <c r="BH98" s="55"/>
      <c r="BI98" s="55"/>
      <c r="BJ98" s="55"/>
      <c r="BK98" s="55"/>
      <c r="BL98" s="55"/>
      <c r="BM98" s="55"/>
      <c r="BN98" s="55"/>
      <c r="BO98" s="55"/>
      <c r="BP98" s="55"/>
      <c r="BQ98" s="55"/>
      <c r="BR98" s="55"/>
      <c r="BS98" s="55"/>
      <c r="BT98" s="55"/>
      <c r="BU98" s="55"/>
      <c r="BV98" s="55"/>
      <c r="BW98" s="55"/>
      <c r="BX98" s="55"/>
      <c r="BY98" s="55"/>
      <c r="BZ98" s="55"/>
      <c r="CA98" s="55"/>
      <c r="CB98" s="55"/>
    </row>
    <row r="99" spans="1:80" s="60" customFormat="1" x14ac:dyDescent="0.2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BG99" s="55"/>
      <c r="BH99" s="55"/>
      <c r="BI99" s="55"/>
      <c r="BJ99" s="55"/>
      <c r="BK99" s="55"/>
      <c r="BL99" s="55"/>
      <c r="BM99" s="55"/>
      <c r="BN99" s="55"/>
      <c r="BO99" s="55"/>
      <c r="BP99" s="55"/>
      <c r="BQ99" s="55"/>
      <c r="BR99" s="55"/>
      <c r="BS99" s="55"/>
      <c r="BT99" s="55"/>
      <c r="BU99" s="55"/>
      <c r="BV99" s="55"/>
      <c r="BW99" s="55"/>
      <c r="BX99" s="55"/>
      <c r="BY99" s="55"/>
      <c r="BZ99" s="55"/>
      <c r="CA99" s="55"/>
      <c r="CB99" s="55"/>
    </row>
    <row r="100" spans="1:80" s="60" customFormat="1" x14ac:dyDescent="0.2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BG100" s="55"/>
      <c r="BH100" s="55"/>
      <c r="BI100" s="55"/>
      <c r="BJ100" s="55"/>
      <c r="BK100" s="55"/>
      <c r="BL100" s="55"/>
      <c r="BM100" s="55"/>
      <c r="BN100" s="55"/>
      <c r="BO100" s="55"/>
      <c r="BP100" s="55"/>
      <c r="BQ100" s="55"/>
      <c r="BR100" s="55"/>
      <c r="BS100" s="55"/>
      <c r="BT100" s="55"/>
      <c r="BU100" s="55"/>
      <c r="BV100" s="55"/>
      <c r="BW100" s="55"/>
      <c r="BX100" s="55"/>
      <c r="BY100" s="55"/>
      <c r="BZ100" s="55"/>
      <c r="CA100" s="55"/>
      <c r="CB100" s="55"/>
    </row>
    <row r="101" spans="1:80" s="60" customFormat="1" x14ac:dyDescent="0.2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BG101" s="55"/>
      <c r="BH101" s="55"/>
      <c r="BI101" s="55"/>
      <c r="BJ101" s="55"/>
      <c r="BK101" s="55"/>
      <c r="BL101" s="55"/>
      <c r="BM101" s="55"/>
      <c r="BN101" s="55"/>
      <c r="BO101" s="55"/>
      <c r="BP101" s="55"/>
      <c r="BQ101" s="55"/>
      <c r="BR101" s="55"/>
      <c r="BS101" s="55"/>
      <c r="BT101" s="55"/>
      <c r="BU101" s="55"/>
      <c r="BV101" s="55"/>
      <c r="BW101" s="55"/>
      <c r="BX101" s="55"/>
      <c r="BY101" s="55"/>
      <c r="BZ101" s="55"/>
      <c r="CA101" s="55"/>
      <c r="CB101" s="55"/>
    </row>
    <row r="102" spans="1:80" s="60" customFormat="1" x14ac:dyDescent="0.2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BG102" s="55"/>
      <c r="BH102" s="55"/>
      <c r="BI102" s="55"/>
      <c r="BJ102" s="55"/>
      <c r="BK102" s="55"/>
      <c r="BL102" s="55"/>
      <c r="BM102" s="55"/>
      <c r="BN102" s="55"/>
      <c r="BO102" s="55"/>
      <c r="BP102" s="55"/>
      <c r="BQ102" s="55"/>
      <c r="BR102" s="55"/>
      <c r="BS102" s="55"/>
      <c r="BT102" s="55"/>
      <c r="BU102" s="55"/>
      <c r="BV102" s="55"/>
      <c r="BW102" s="55"/>
      <c r="BX102" s="55"/>
      <c r="BY102" s="55"/>
      <c r="BZ102" s="55"/>
      <c r="CA102" s="55"/>
      <c r="CB102" s="55"/>
    </row>
    <row r="103" spans="1:80" s="60" customFormat="1" x14ac:dyDescent="0.2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BG103" s="55"/>
      <c r="BH103" s="55"/>
      <c r="BI103" s="55"/>
      <c r="BJ103" s="55"/>
      <c r="BK103" s="55"/>
      <c r="BL103" s="55"/>
      <c r="BM103" s="55"/>
      <c r="BN103" s="55"/>
      <c r="BO103" s="55"/>
      <c r="BP103" s="55"/>
      <c r="BQ103" s="55"/>
      <c r="BR103" s="55"/>
      <c r="BS103" s="55"/>
      <c r="BT103" s="55"/>
      <c r="BU103" s="55"/>
      <c r="BV103" s="55"/>
      <c r="BW103" s="55"/>
      <c r="BX103" s="55"/>
      <c r="BY103" s="55"/>
      <c r="BZ103" s="55"/>
      <c r="CA103" s="55"/>
      <c r="CB103" s="55"/>
    </row>
    <row r="104" spans="1:80" s="60" customFormat="1" x14ac:dyDescent="0.2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BG104" s="55"/>
      <c r="BH104" s="55"/>
      <c r="BI104" s="55"/>
      <c r="BJ104" s="55"/>
      <c r="BK104" s="55"/>
      <c r="BL104" s="55"/>
      <c r="BM104" s="55"/>
      <c r="BN104" s="55"/>
      <c r="BO104" s="55"/>
      <c r="BP104" s="55"/>
      <c r="BQ104" s="55"/>
      <c r="BR104" s="55"/>
      <c r="BS104" s="55"/>
      <c r="BT104" s="55"/>
      <c r="BU104" s="55"/>
      <c r="BV104" s="55"/>
      <c r="BW104" s="55"/>
      <c r="BX104" s="55"/>
      <c r="BY104" s="55"/>
      <c r="BZ104" s="55"/>
      <c r="CA104" s="55"/>
      <c r="CB104" s="55"/>
    </row>
    <row r="105" spans="1:80" s="60" customFormat="1" x14ac:dyDescent="0.2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BG105" s="55"/>
      <c r="BH105" s="55"/>
      <c r="BI105" s="55"/>
      <c r="BJ105" s="55"/>
      <c r="BK105" s="55"/>
      <c r="BL105" s="55"/>
      <c r="BM105" s="55"/>
      <c r="BN105" s="55"/>
      <c r="BO105" s="55"/>
      <c r="BP105" s="55"/>
      <c r="BQ105" s="55"/>
      <c r="BR105" s="55"/>
      <c r="BS105" s="55"/>
      <c r="BT105" s="55"/>
      <c r="BU105" s="55"/>
      <c r="BV105" s="55"/>
      <c r="BW105" s="55"/>
      <c r="BX105" s="55"/>
      <c r="BY105" s="55"/>
      <c r="BZ105" s="55"/>
      <c r="CA105" s="55"/>
      <c r="CB105" s="55"/>
    </row>
    <row r="106" spans="1:80" s="60" customFormat="1" x14ac:dyDescent="0.2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BG106" s="55"/>
      <c r="BH106" s="55"/>
      <c r="BI106" s="55"/>
      <c r="BJ106" s="55"/>
      <c r="BK106" s="55"/>
      <c r="BL106" s="55"/>
      <c r="BM106" s="55"/>
      <c r="BN106" s="55"/>
      <c r="BO106" s="55"/>
      <c r="BP106" s="55"/>
      <c r="BQ106" s="55"/>
      <c r="BR106" s="55"/>
      <c r="BS106" s="55"/>
      <c r="BT106" s="55"/>
      <c r="BU106" s="55"/>
      <c r="BV106" s="55"/>
      <c r="BW106" s="55"/>
      <c r="BX106" s="55"/>
      <c r="BY106" s="55"/>
      <c r="BZ106" s="55"/>
      <c r="CA106" s="55"/>
      <c r="CB106" s="55"/>
    </row>
    <row r="107" spans="1:80" s="60" customFormat="1" x14ac:dyDescent="0.2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BG107" s="55"/>
      <c r="BH107" s="55"/>
      <c r="BI107" s="55"/>
      <c r="BJ107" s="55"/>
      <c r="BK107" s="55"/>
      <c r="BL107" s="55"/>
      <c r="BM107" s="55"/>
      <c r="BN107" s="55"/>
      <c r="BO107" s="55"/>
      <c r="BP107" s="55"/>
      <c r="BQ107" s="55"/>
      <c r="BR107" s="55"/>
      <c r="BS107" s="55"/>
      <c r="BT107" s="55"/>
      <c r="BU107" s="55"/>
      <c r="BV107" s="55"/>
      <c r="BW107" s="55"/>
      <c r="BX107" s="55"/>
      <c r="BY107" s="55"/>
      <c r="BZ107" s="55"/>
      <c r="CA107" s="55"/>
      <c r="CB107" s="55"/>
    </row>
    <row r="108" spans="1:80" s="60" customFormat="1" x14ac:dyDescent="0.2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BG108" s="55"/>
      <c r="BH108" s="55"/>
      <c r="BI108" s="55"/>
      <c r="BJ108" s="55"/>
      <c r="BK108" s="55"/>
      <c r="BL108" s="55"/>
      <c r="BM108" s="55"/>
      <c r="BN108" s="55"/>
      <c r="BO108" s="55"/>
      <c r="BP108" s="55"/>
      <c r="BQ108" s="55"/>
      <c r="BR108" s="55"/>
      <c r="BS108" s="55"/>
      <c r="BT108" s="55"/>
      <c r="BU108" s="55"/>
      <c r="BV108" s="55"/>
      <c r="BW108" s="55"/>
      <c r="BX108" s="55"/>
      <c r="BY108" s="55"/>
      <c r="BZ108" s="55"/>
      <c r="CA108" s="55"/>
      <c r="CB108" s="55"/>
    </row>
    <row r="109" spans="1:80" s="60" customFormat="1" x14ac:dyDescent="0.2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I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AZ109" s="55"/>
      <c r="BA109" s="55"/>
      <c r="BB109" s="55"/>
      <c r="BC109" s="55"/>
      <c r="BD109" s="55"/>
      <c r="BE109" s="55"/>
      <c r="BF109" s="55"/>
      <c r="BG109" s="55"/>
      <c r="BH109" s="55"/>
      <c r="BI109" s="55"/>
      <c r="BJ109" s="55"/>
      <c r="BK109" s="55"/>
      <c r="BL109" s="55"/>
      <c r="BM109" s="55"/>
      <c r="BN109" s="55"/>
      <c r="BO109" s="55"/>
      <c r="BP109" s="55"/>
      <c r="BQ109" s="55"/>
      <c r="BR109" s="55"/>
      <c r="BS109" s="55"/>
      <c r="BT109" s="55"/>
      <c r="BU109" s="55"/>
      <c r="BV109" s="55"/>
      <c r="BW109" s="55"/>
      <c r="BX109" s="55"/>
      <c r="BY109" s="55"/>
      <c r="BZ109" s="55"/>
      <c r="CA109" s="55"/>
      <c r="CB109" s="55"/>
    </row>
    <row r="110" spans="1:80" s="60" customFormat="1" x14ac:dyDescent="0.2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BG110" s="55"/>
      <c r="BH110" s="55"/>
      <c r="BI110" s="55"/>
      <c r="BJ110" s="55"/>
      <c r="BK110" s="55"/>
      <c r="BL110" s="55"/>
      <c r="BM110" s="55"/>
      <c r="BN110" s="55"/>
      <c r="BO110" s="55"/>
      <c r="BP110" s="55"/>
      <c r="BQ110" s="55"/>
      <c r="BR110" s="55"/>
      <c r="BS110" s="55"/>
      <c r="BT110" s="55"/>
      <c r="BU110" s="55"/>
      <c r="BV110" s="55"/>
      <c r="BW110" s="55"/>
      <c r="BX110" s="55"/>
      <c r="BY110" s="55"/>
      <c r="BZ110" s="55"/>
      <c r="CA110" s="55"/>
      <c r="CB110" s="55"/>
    </row>
    <row r="111" spans="1:80" s="60" customFormat="1" x14ac:dyDescent="0.2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BG111" s="55"/>
      <c r="BH111" s="55"/>
      <c r="BI111" s="55"/>
      <c r="BJ111" s="55"/>
      <c r="BK111" s="55"/>
      <c r="BL111" s="55"/>
      <c r="BM111" s="55"/>
      <c r="BN111" s="55"/>
      <c r="BO111" s="55"/>
      <c r="BP111" s="55"/>
      <c r="BQ111" s="55"/>
      <c r="BR111" s="55"/>
      <c r="BS111" s="55"/>
      <c r="BT111" s="55"/>
      <c r="BU111" s="55"/>
      <c r="BV111" s="55"/>
      <c r="BW111" s="55"/>
      <c r="BX111" s="55"/>
      <c r="BY111" s="55"/>
      <c r="BZ111" s="55"/>
      <c r="CA111" s="55"/>
      <c r="CB111" s="55"/>
    </row>
    <row r="112" spans="1:80" s="60" customFormat="1" x14ac:dyDescent="0.2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BG112" s="55"/>
      <c r="BH112" s="55"/>
      <c r="BI112" s="55"/>
      <c r="BJ112" s="55"/>
      <c r="BK112" s="55"/>
      <c r="BL112" s="55"/>
      <c r="BM112" s="55"/>
      <c r="BN112" s="55"/>
      <c r="BO112" s="55"/>
      <c r="BP112" s="55"/>
      <c r="BQ112" s="55"/>
      <c r="BR112" s="55"/>
      <c r="BS112" s="55"/>
      <c r="BT112" s="55"/>
      <c r="BU112" s="55"/>
      <c r="BV112" s="55"/>
      <c r="BW112" s="55"/>
      <c r="BX112" s="55"/>
      <c r="BY112" s="55"/>
      <c r="BZ112" s="55"/>
      <c r="CA112" s="55"/>
      <c r="CB112" s="55"/>
    </row>
    <row r="113" spans="1:80" s="60" customFormat="1" x14ac:dyDescent="0.2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I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AZ113" s="55"/>
      <c r="BA113" s="55"/>
      <c r="BB113" s="55"/>
      <c r="BC113" s="55"/>
      <c r="BD113" s="55"/>
      <c r="BE113" s="55"/>
      <c r="BF113" s="55"/>
      <c r="BG113" s="55"/>
      <c r="BH113" s="55"/>
      <c r="BI113" s="55"/>
      <c r="BJ113" s="55"/>
      <c r="BK113" s="55"/>
      <c r="BL113" s="55"/>
      <c r="BM113" s="55"/>
      <c r="BN113" s="55"/>
      <c r="BO113" s="55"/>
      <c r="BP113" s="55"/>
      <c r="BQ113" s="55"/>
      <c r="BR113" s="55"/>
      <c r="BS113" s="55"/>
      <c r="BT113" s="55"/>
      <c r="BU113" s="55"/>
      <c r="BV113" s="55"/>
      <c r="BW113" s="55"/>
      <c r="BX113" s="55"/>
      <c r="BY113" s="55"/>
      <c r="BZ113" s="55"/>
      <c r="CA113" s="55"/>
      <c r="CB113" s="55"/>
    </row>
    <row r="114" spans="1:80" s="60" customFormat="1" x14ac:dyDescent="0.2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I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AZ114" s="55"/>
      <c r="BA114" s="55"/>
      <c r="BB114" s="55"/>
      <c r="BC114" s="55"/>
      <c r="BD114" s="55"/>
      <c r="BE114" s="55"/>
      <c r="BF114" s="55"/>
      <c r="BG114" s="55"/>
      <c r="BH114" s="55"/>
      <c r="BI114" s="55"/>
      <c r="BJ114" s="55"/>
      <c r="BK114" s="55"/>
      <c r="BL114" s="55"/>
      <c r="BM114" s="55"/>
      <c r="BN114" s="55"/>
      <c r="BO114" s="55"/>
      <c r="BP114" s="55"/>
      <c r="BQ114" s="55"/>
      <c r="BR114" s="55"/>
      <c r="BS114" s="55"/>
      <c r="BT114" s="55"/>
      <c r="BU114" s="55"/>
      <c r="BV114" s="55"/>
      <c r="BW114" s="55"/>
      <c r="BX114" s="55"/>
      <c r="BY114" s="55"/>
      <c r="BZ114" s="55"/>
      <c r="CA114" s="55"/>
      <c r="CB114" s="55"/>
    </row>
    <row r="115" spans="1:80" s="60" customFormat="1" x14ac:dyDescent="0.2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AZ115" s="55"/>
      <c r="BA115" s="55"/>
      <c r="BB115" s="55"/>
      <c r="BC115" s="55"/>
      <c r="BD115" s="55"/>
      <c r="BE115" s="55"/>
      <c r="BF115" s="55"/>
      <c r="BG115" s="55"/>
      <c r="BH115" s="55"/>
      <c r="BI115" s="55"/>
      <c r="BJ115" s="55"/>
      <c r="BK115" s="55"/>
      <c r="BL115" s="55"/>
      <c r="BM115" s="55"/>
      <c r="BN115" s="55"/>
      <c r="BO115" s="55"/>
      <c r="BP115" s="55"/>
      <c r="BQ115" s="55"/>
      <c r="BR115" s="55"/>
      <c r="BS115" s="55"/>
      <c r="BT115" s="55"/>
      <c r="BU115" s="55"/>
      <c r="BV115" s="55"/>
      <c r="BW115" s="55"/>
      <c r="BX115" s="55"/>
      <c r="BY115" s="55"/>
      <c r="BZ115" s="55"/>
      <c r="CA115" s="55"/>
      <c r="CB115" s="55"/>
    </row>
    <row r="116" spans="1:80" s="60" customFormat="1" x14ac:dyDescent="0.2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AZ116" s="55"/>
      <c r="BA116" s="55"/>
      <c r="BB116" s="55"/>
      <c r="BC116" s="55"/>
      <c r="BD116" s="55"/>
      <c r="BE116" s="55"/>
      <c r="BF116" s="55"/>
      <c r="BG116" s="55"/>
      <c r="BH116" s="55"/>
      <c r="BI116" s="55"/>
      <c r="BJ116" s="55"/>
      <c r="BK116" s="55"/>
      <c r="BL116" s="55"/>
      <c r="BM116" s="55"/>
      <c r="BN116" s="55"/>
      <c r="BO116" s="55"/>
      <c r="BP116" s="55"/>
      <c r="BQ116" s="55"/>
      <c r="BR116" s="55"/>
      <c r="BS116" s="55"/>
      <c r="BT116" s="55"/>
      <c r="BU116" s="55"/>
      <c r="BV116" s="55"/>
      <c r="BW116" s="55"/>
      <c r="BX116" s="55"/>
      <c r="BY116" s="55"/>
      <c r="BZ116" s="55"/>
      <c r="CA116" s="55"/>
      <c r="CB116" s="55"/>
    </row>
    <row r="117" spans="1:80" s="60" customFormat="1" x14ac:dyDescent="0.2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AZ117" s="55"/>
      <c r="BA117" s="55"/>
      <c r="BB117" s="55"/>
      <c r="BC117" s="55"/>
      <c r="BD117" s="55"/>
      <c r="BE117" s="55"/>
      <c r="BF117" s="55"/>
      <c r="BG117" s="55"/>
      <c r="BH117" s="55"/>
      <c r="BI117" s="55"/>
      <c r="BJ117" s="55"/>
      <c r="BK117" s="55"/>
      <c r="BL117" s="55"/>
      <c r="BM117" s="55"/>
      <c r="BN117" s="55"/>
      <c r="BO117" s="55"/>
      <c r="BP117" s="55"/>
      <c r="BQ117" s="55"/>
      <c r="BR117" s="55"/>
      <c r="BS117" s="55"/>
      <c r="BT117" s="55"/>
      <c r="BU117" s="55"/>
      <c r="BV117" s="55"/>
      <c r="BW117" s="55"/>
      <c r="BX117" s="55"/>
      <c r="BY117" s="55"/>
      <c r="BZ117" s="55"/>
      <c r="CA117" s="55"/>
      <c r="CB117" s="55"/>
    </row>
    <row r="118" spans="1:80" s="60" customFormat="1" x14ac:dyDescent="0.2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AZ118" s="55"/>
      <c r="BA118" s="55"/>
      <c r="BB118" s="55"/>
      <c r="BC118" s="55"/>
      <c r="BD118" s="55"/>
      <c r="BE118" s="55"/>
      <c r="BF118" s="55"/>
      <c r="BG118" s="55"/>
      <c r="BH118" s="55"/>
      <c r="BI118" s="55"/>
      <c r="BJ118" s="55"/>
      <c r="BK118" s="55"/>
      <c r="BL118" s="55"/>
      <c r="BM118" s="55"/>
      <c r="BN118" s="55"/>
      <c r="BO118" s="55"/>
      <c r="BP118" s="55"/>
      <c r="BQ118" s="55"/>
      <c r="BR118" s="55"/>
      <c r="BS118" s="55"/>
      <c r="BT118" s="55"/>
      <c r="BU118" s="55"/>
      <c r="BV118" s="55"/>
      <c r="BW118" s="55"/>
      <c r="BX118" s="55"/>
      <c r="BY118" s="55"/>
      <c r="BZ118" s="55"/>
      <c r="CA118" s="55"/>
      <c r="CB118" s="55"/>
    </row>
    <row r="119" spans="1:80" s="60" customFormat="1" x14ac:dyDescent="0.2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AZ119" s="55"/>
      <c r="BA119" s="55"/>
      <c r="BB119" s="55"/>
      <c r="BC119" s="55"/>
      <c r="BD119" s="55"/>
      <c r="BE119" s="55"/>
      <c r="BF119" s="55"/>
      <c r="BG119" s="55"/>
      <c r="BH119" s="55"/>
      <c r="BI119" s="55"/>
      <c r="BJ119" s="55"/>
      <c r="BK119" s="55"/>
      <c r="BL119" s="55"/>
      <c r="BM119" s="55"/>
      <c r="BN119" s="55"/>
      <c r="BO119" s="55"/>
      <c r="BP119" s="55"/>
      <c r="BQ119" s="55"/>
      <c r="BR119" s="55"/>
      <c r="BS119" s="55"/>
      <c r="BT119" s="55"/>
      <c r="BU119" s="55"/>
      <c r="BV119" s="55"/>
      <c r="BW119" s="55"/>
      <c r="BX119" s="55"/>
      <c r="BY119" s="55"/>
      <c r="BZ119" s="55"/>
      <c r="CA119" s="55"/>
      <c r="CB119" s="55"/>
    </row>
    <row r="120" spans="1:80" s="60" customFormat="1" x14ac:dyDescent="0.2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I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AZ120" s="55"/>
      <c r="BA120" s="55"/>
      <c r="BB120" s="55"/>
      <c r="BC120" s="55"/>
      <c r="BD120" s="55"/>
      <c r="BE120" s="55"/>
      <c r="BF120" s="55"/>
      <c r="BG120" s="55"/>
      <c r="BH120" s="55"/>
      <c r="BI120" s="55"/>
      <c r="BJ120" s="55"/>
      <c r="BK120" s="55"/>
      <c r="BL120" s="55"/>
      <c r="BM120" s="55"/>
      <c r="BN120" s="55"/>
      <c r="BO120" s="55"/>
      <c r="BP120" s="55"/>
      <c r="BQ120" s="55"/>
      <c r="BR120" s="55"/>
      <c r="BS120" s="55"/>
      <c r="BT120" s="55"/>
      <c r="BU120" s="55"/>
      <c r="BV120" s="55"/>
      <c r="BW120" s="55"/>
      <c r="BX120" s="55"/>
      <c r="BY120" s="55"/>
      <c r="BZ120" s="55"/>
      <c r="CA120" s="55"/>
      <c r="CB120" s="55"/>
    </row>
    <row r="121" spans="1:80" s="60" customFormat="1" x14ac:dyDescent="0.2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I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AZ121" s="55"/>
      <c r="BA121" s="55"/>
      <c r="BB121" s="55"/>
      <c r="BC121" s="55"/>
      <c r="BD121" s="55"/>
      <c r="BE121" s="55"/>
      <c r="BF121" s="55"/>
      <c r="BG121" s="55"/>
      <c r="BH121" s="55"/>
      <c r="BI121" s="55"/>
      <c r="BJ121" s="55"/>
      <c r="BK121" s="55"/>
      <c r="BL121" s="55"/>
      <c r="BM121" s="55"/>
      <c r="BN121" s="55"/>
      <c r="BO121" s="55"/>
      <c r="BP121" s="55"/>
      <c r="BQ121" s="55"/>
      <c r="BR121" s="55"/>
      <c r="BS121" s="55"/>
      <c r="BT121" s="55"/>
      <c r="BU121" s="55"/>
      <c r="BV121" s="55"/>
      <c r="BW121" s="55"/>
      <c r="BX121" s="55"/>
      <c r="BY121" s="55"/>
      <c r="BZ121" s="55"/>
      <c r="CA121" s="55"/>
      <c r="CB121" s="55"/>
    </row>
    <row r="122" spans="1:80" s="60" customFormat="1" x14ac:dyDescent="0.2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I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AZ122" s="55"/>
      <c r="BA122" s="55"/>
      <c r="BB122" s="55"/>
      <c r="BC122" s="55"/>
      <c r="BD122" s="55"/>
      <c r="BE122" s="55"/>
      <c r="BF122" s="55"/>
      <c r="BG122" s="55"/>
      <c r="BH122" s="55"/>
      <c r="BI122" s="55"/>
      <c r="BJ122" s="55"/>
      <c r="BK122" s="55"/>
      <c r="BL122" s="55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CA122" s="55"/>
      <c r="CB122" s="55"/>
    </row>
    <row r="123" spans="1:80" s="60" customFormat="1" x14ac:dyDescent="0.2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I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AZ123" s="55"/>
      <c r="BA123" s="55"/>
      <c r="BB123" s="55"/>
      <c r="BC123" s="55"/>
      <c r="BD123" s="55"/>
      <c r="BE123" s="55"/>
      <c r="BF123" s="55"/>
      <c r="BG123" s="55"/>
      <c r="BH123" s="55"/>
      <c r="BI123" s="55"/>
      <c r="BJ123" s="55"/>
      <c r="BK123" s="55"/>
      <c r="BL123" s="55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CA123" s="55"/>
      <c r="CB123" s="55"/>
    </row>
    <row r="124" spans="1:80" s="60" customFormat="1" x14ac:dyDescent="0.2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I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AZ124" s="55"/>
      <c r="BA124" s="55"/>
      <c r="BB124" s="55"/>
      <c r="BC124" s="55"/>
      <c r="BD124" s="55"/>
      <c r="BE124" s="55"/>
      <c r="BF124" s="55"/>
      <c r="BG124" s="55"/>
      <c r="BH124" s="55"/>
      <c r="BI124" s="55"/>
      <c r="BJ124" s="55"/>
      <c r="BK124" s="55"/>
      <c r="BL124" s="55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CA124" s="55"/>
      <c r="CB124" s="55"/>
    </row>
    <row r="125" spans="1:80" s="60" customFormat="1" x14ac:dyDescent="0.2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I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AZ125" s="55"/>
      <c r="BA125" s="55"/>
      <c r="BB125" s="55"/>
      <c r="BC125" s="55"/>
      <c r="BD125" s="55"/>
      <c r="BE125" s="55"/>
      <c r="BF125" s="55"/>
      <c r="BG125" s="55"/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CA125" s="55"/>
      <c r="CB125" s="55"/>
    </row>
    <row r="126" spans="1:80" s="60" customFormat="1" x14ac:dyDescent="0.2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AZ126" s="55"/>
      <c r="BA126" s="55"/>
      <c r="BB126" s="55"/>
      <c r="BC126" s="55"/>
      <c r="BD126" s="55"/>
      <c r="BE126" s="55"/>
      <c r="BF126" s="55"/>
      <c r="BG126" s="55"/>
      <c r="BH126" s="55"/>
      <c r="BI126" s="55"/>
      <c r="BJ126" s="55"/>
      <c r="BK126" s="55"/>
      <c r="BL126" s="55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CA126" s="55"/>
      <c r="CB126" s="55"/>
    </row>
    <row r="127" spans="1:80" s="60" customFormat="1" x14ac:dyDescent="0.2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AZ127" s="55"/>
      <c r="BA127" s="55"/>
      <c r="BB127" s="55"/>
      <c r="BC127" s="55"/>
      <c r="BD127" s="55"/>
      <c r="BE127" s="55"/>
      <c r="BF127" s="55"/>
      <c r="BG127" s="55"/>
      <c r="BH127" s="55"/>
      <c r="BI127" s="55"/>
      <c r="BJ127" s="55"/>
      <c r="BK127" s="55"/>
      <c r="BL127" s="55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CA127" s="55"/>
      <c r="CB127" s="55"/>
    </row>
    <row r="128" spans="1:80" s="60" customFormat="1" x14ac:dyDescent="0.2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AZ128" s="55"/>
      <c r="BA128" s="55"/>
      <c r="BB128" s="55"/>
      <c r="BC128" s="55"/>
      <c r="BD128" s="55"/>
      <c r="BE128" s="55"/>
      <c r="BF128" s="55"/>
      <c r="BG128" s="55"/>
      <c r="BH128" s="55"/>
      <c r="BI128" s="55"/>
      <c r="BJ128" s="55"/>
      <c r="BK128" s="55"/>
      <c r="BL128" s="55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CA128" s="55"/>
      <c r="CB128" s="55"/>
    </row>
    <row r="129" spans="1:80" s="60" customFormat="1" x14ac:dyDescent="0.2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AZ129" s="55"/>
      <c r="BA129" s="55"/>
      <c r="BB129" s="55"/>
      <c r="BC129" s="55"/>
      <c r="BD129" s="55"/>
      <c r="BE129" s="55"/>
      <c r="BF129" s="55"/>
      <c r="BG129" s="55"/>
      <c r="BH129" s="55"/>
      <c r="BI129" s="55"/>
      <c r="BJ129" s="55"/>
      <c r="BK129" s="55"/>
      <c r="BL129" s="55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CA129" s="55"/>
      <c r="CB129" s="55"/>
    </row>
    <row r="130" spans="1:80" s="60" customFormat="1" x14ac:dyDescent="0.2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55"/>
      <c r="AO130" s="55"/>
      <c r="AP130" s="55"/>
      <c r="AQ130" s="55"/>
      <c r="AR130" s="55"/>
      <c r="AS130" s="55"/>
      <c r="AT130" s="55"/>
      <c r="AU130" s="55"/>
      <c r="AV130" s="55"/>
      <c r="AW130" s="55"/>
      <c r="AX130" s="55"/>
      <c r="AY130" s="55"/>
      <c r="AZ130" s="55"/>
      <c r="BA130" s="55"/>
      <c r="BB130" s="55"/>
      <c r="BC130" s="55"/>
      <c r="BD130" s="55"/>
      <c r="BE130" s="55"/>
      <c r="BF130" s="55"/>
      <c r="BG130" s="55"/>
      <c r="BH130" s="55"/>
      <c r="BI130" s="55"/>
      <c r="BJ130" s="55"/>
      <c r="BK130" s="55"/>
      <c r="BL130" s="55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CA130" s="55"/>
      <c r="CB130" s="55"/>
    </row>
    <row r="131" spans="1:80" s="60" customFormat="1" x14ac:dyDescent="0.2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55"/>
      <c r="AO131" s="55"/>
      <c r="AP131" s="55"/>
      <c r="AQ131" s="55"/>
      <c r="AR131" s="55"/>
      <c r="AS131" s="55"/>
      <c r="AT131" s="55"/>
      <c r="AU131" s="55"/>
      <c r="AV131" s="55"/>
      <c r="AW131" s="55"/>
      <c r="AX131" s="55"/>
      <c r="AY131" s="55"/>
      <c r="AZ131" s="55"/>
      <c r="BA131" s="55"/>
      <c r="BB131" s="55"/>
      <c r="BC131" s="55"/>
      <c r="BD131" s="55"/>
      <c r="BE131" s="55"/>
      <c r="BF131" s="55"/>
      <c r="BG131" s="55"/>
      <c r="BH131" s="55"/>
      <c r="BI131" s="55"/>
      <c r="BJ131" s="55"/>
      <c r="BK131" s="55"/>
      <c r="BL131" s="55"/>
      <c r="BM131" s="55"/>
      <c r="BN131" s="55"/>
      <c r="BO131" s="55"/>
      <c r="BP131" s="55"/>
      <c r="BQ131" s="55"/>
      <c r="BR131" s="55"/>
      <c r="BS131" s="55"/>
      <c r="BT131" s="55"/>
      <c r="BU131" s="55"/>
      <c r="BV131" s="55"/>
      <c r="BW131" s="55"/>
      <c r="BX131" s="55"/>
      <c r="BY131" s="55"/>
      <c r="BZ131" s="55"/>
      <c r="CA131" s="55"/>
      <c r="CB131" s="55"/>
    </row>
    <row r="132" spans="1:80" s="60" customFormat="1" x14ac:dyDescent="0.2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  <c r="AG132" s="55"/>
      <c r="AH132" s="55"/>
      <c r="AI132" s="55"/>
      <c r="AJ132" s="55"/>
      <c r="AK132" s="55"/>
      <c r="AL132" s="55"/>
      <c r="AM132" s="55"/>
      <c r="AN132" s="55"/>
      <c r="AO132" s="55"/>
      <c r="AP132" s="55"/>
      <c r="AQ132" s="55"/>
      <c r="AR132" s="55"/>
      <c r="AS132" s="55"/>
      <c r="AT132" s="55"/>
      <c r="AU132" s="55"/>
      <c r="AV132" s="55"/>
      <c r="AW132" s="55"/>
      <c r="AX132" s="55"/>
      <c r="AY132" s="55"/>
      <c r="AZ132" s="55"/>
      <c r="BA132" s="55"/>
      <c r="BB132" s="55"/>
      <c r="BC132" s="55"/>
      <c r="BD132" s="55"/>
      <c r="BE132" s="55"/>
      <c r="BF132" s="55"/>
      <c r="BG132" s="55"/>
      <c r="BH132" s="55"/>
      <c r="BI132" s="55"/>
      <c r="BJ132" s="55"/>
      <c r="BK132" s="55"/>
      <c r="BL132" s="55"/>
      <c r="BM132" s="55"/>
      <c r="BN132" s="55"/>
      <c r="BO132" s="55"/>
      <c r="BP132" s="55"/>
      <c r="BQ132" s="55"/>
      <c r="BR132" s="55"/>
      <c r="BS132" s="55"/>
      <c r="BT132" s="55"/>
      <c r="BU132" s="55"/>
      <c r="BV132" s="55"/>
      <c r="BW132" s="55"/>
      <c r="BX132" s="55"/>
      <c r="BY132" s="55"/>
      <c r="BZ132" s="55"/>
      <c r="CA132" s="55"/>
      <c r="CB132" s="55"/>
    </row>
    <row r="133" spans="1:80" s="60" customFormat="1" x14ac:dyDescent="0.2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  <c r="AG133" s="55"/>
      <c r="AH133" s="55"/>
      <c r="AI133" s="55"/>
      <c r="AJ133" s="55"/>
      <c r="AK133" s="55"/>
      <c r="AL133" s="55"/>
      <c r="AM133" s="55"/>
      <c r="AN133" s="55"/>
      <c r="AO133" s="55"/>
      <c r="AP133" s="55"/>
      <c r="AQ133" s="55"/>
      <c r="AR133" s="55"/>
      <c r="AS133" s="55"/>
      <c r="AT133" s="55"/>
      <c r="AU133" s="55"/>
      <c r="AV133" s="55"/>
      <c r="AW133" s="55"/>
      <c r="AX133" s="55"/>
      <c r="AY133" s="55"/>
      <c r="AZ133" s="55"/>
      <c r="BA133" s="55"/>
      <c r="BB133" s="55"/>
      <c r="BC133" s="55"/>
      <c r="BD133" s="55"/>
      <c r="BE133" s="55"/>
      <c r="BF133" s="55"/>
      <c r="BG133" s="55"/>
      <c r="BH133" s="55"/>
      <c r="BI133" s="55"/>
      <c r="BJ133" s="55"/>
      <c r="BK133" s="55"/>
      <c r="BL133" s="55"/>
      <c r="BM133" s="55"/>
      <c r="BN133" s="55"/>
      <c r="BO133" s="55"/>
      <c r="BP133" s="55"/>
      <c r="BQ133" s="55"/>
      <c r="BR133" s="55"/>
      <c r="BS133" s="55"/>
      <c r="BT133" s="55"/>
      <c r="BU133" s="55"/>
      <c r="BV133" s="55"/>
      <c r="BW133" s="55"/>
      <c r="BX133" s="55"/>
      <c r="BY133" s="55"/>
      <c r="BZ133" s="55"/>
      <c r="CA133" s="55"/>
      <c r="CB133" s="55"/>
    </row>
    <row r="134" spans="1:80" s="60" customFormat="1" x14ac:dyDescent="0.2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  <c r="AG134" s="55"/>
      <c r="AH134" s="55"/>
      <c r="AI134" s="55"/>
      <c r="AJ134" s="55"/>
      <c r="AK134" s="55"/>
      <c r="AL134" s="55"/>
      <c r="AM134" s="55"/>
      <c r="AN134" s="55"/>
      <c r="AO134" s="55"/>
      <c r="AP134" s="55"/>
      <c r="AQ134" s="55"/>
      <c r="AR134" s="55"/>
      <c r="AS134" s="55"/>
      <c r="AT134" s="55"/>
      <c r="AU134" s="55"/>
      <c r="AV134" s="55"/>
      <c r="AW134" s="55"/>
      <c r="AX134" s="55"/>
      <c r="AY134" s="55"/>
      <c r="AZ134" s="55"/>
      <c r="BA134" s="55"/>
      <c r="BB134" s="55"/>
      <c r="BC134" s="55"/>
      <c r="BD134" s="55"/>
      <c r="BE134" s="55"/>
      <c r="BF134" s="55"/>
      <c r="BG134" s="55"/>
      <c r="BH134" s="55"/>
      <c r="BI134" s="55"/>
      <c r="BJ134" s="55"/>
      <c r="BK134" s="55"/>
      <c r="BL134" s="55"/>
      <c r="BM134" s="55"/>
      <c r="BN134" s="55"/>
      <c r="BO134" s="55"/>
      <c r="BP134" s="55"/>
      <c r="BQ134" s="55"/>
      <c r="BR134" s="55"/>
      <c r="BS134" s="55"/>
      <c r="BT134" s="55"/>
      <c r="BU134" s="55"/>
      <c r="BV134" s="55"/>
      <c r="BW134" s="55"/>
      <c r="BX134" s="55"/>
      <c r="BY134" s="55"/>
      <c r="BZ134" s="55"/>
      <c r="CA134" s="55"/>
      <c r="CB134" s="55"/>
    </row>
    <row r="135" spans="1:80" s="60" customFormat="1" x14ac:dyDescent="0.2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  <c r="AG135" s="55"/>
      <c r="AH135" s="55"/>
      <c r="AI135" s="55"/>
      <c r="AJ135" s="55"/>
      <c r="AK135" s="55"/>
      <c r="AL135" s="55"/>
      <c r="AM135" s="55"/>
      <c r="AN135" s="55"/>
      <c r="AO135" s="55"/>
      <c r="AP135" s="55"/>
      <c r="AQ135" s="55"/>
      <c r="AR135" s="55"/>
      <c r="AS135" s="55"/>
      <c r="AT135" s="55"/>
      <c r="AU135" s="55"/>
      <c r="AV135" s="55"/>
      <c r="AW135" s="55"/>
      <c r="AX135" s="55"/>
      <c r="AY135" s="55"/>
      <c r="AZ135" s="55"/>
      <c r="BA135" s="55"/>
      <c r="BB135" s="55"/>
      <c r="BC135" s="55"/>
      <c r="BD135" s="55"/>
      <c r="BE135" s="55"/>
      <c r="BF135" s="55"/>
      <c r="BG135" s="55"/>
      <c r="BH135" s="55"/>
      <c r="BI135" s="55"/>
      <c r="BJ135" s="55"/>
      <c r="BK135" s="55"/>
      <c r="BL135" s="55"/>
      <c r="BM135" s="55"/>
      <c r="BN135" s="55"/>
      <c r="BO135" s="55"/>
      <c r="BP135" s="55"/>
      <c r="BQ135" s="55"/>
      <c r="BR135" s="55"/>
      <c r="BS135" s="55"/>
      <c r="BT135" s="55"/>
      <c r="BU135" s="55"/>
      <c r="BV135" s="55"/>
      <c r="BW135" s="55"/>
      <c r="BX135" s="55"/>
      <c r="BY135" s="55"/>
      <c r="BZ135" s="55"/>
      <c r="CA135" s="55"/>
      <c r="CB135" s="55"/>
    </row>
    <row r="136" spans="1:80" s="60" customFormat="1" x14ac:dyDescent="0.2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  <c r="AG136" s="55"/>
      <c r="AH136" s="55"/>
      <c r="AI136" s="55"/>
      <c r="AJ136" s="55"/>
      <c r="AK136" s="55"/>
      <c r="AL136" s="55"/>
      <c r="AM136" s="55"/>
      <c r="AN136" s="55"/>
      <c r="AO136" s="55"/>
      <c r="AP136" s="55"/>
      <c r="AQ136" s="55"/>
      <c r="AR136" s="55"/>
      <c r="AS136" s="55"/>
      <c r="AT136" s="55"/>
      <c r="AU136" s="55"/>
      <c r="AV136" s="55"/>
      <c r="AW136" s="55"/>
      <c r="AX136" s="55"/>
      <c r="AY136" s="55"/>
      <c r="AZ136" s="55"/>
      <c r="BA136" s="55"/>
      <c r="BB136" s="55"/>
      <c r="BC136" s="55"/>
      <c r="BD136" s="55"/>
      <c r="BE136" s="55"/>
      <c r="BF136" s="55"/>
      <c r="BG136" s="55"/>
      <c r="BH136" s="55"/>
      <c r="BI136" s="55"/>
      <c r="BJ136" s="55"/>
      <c r="BK136" s="55"/>
      <c r="BL136" s="55"/>
      <c r="BM136" s="55"/>
      <c r="BN136" s="55"/>
      <c r="BO136" s="55"/>
      <c r="BP136" s="55"/>
      <c r="BQ136" s="55"/>
      <c r="BR136" s="55"/>
      <c r="BS136" s="55"/>
      <c r="BT136" s="55"/>
      <c r="BU136" s="55"/>
      <c r="BV136" s="55"/>
      <c r="BW136" s="55"/>
      <c r="BX136" s="55"/>
      <c r="BY136" s="55"/>
      <c r="BZ136" s="55"/>
      <c r="CA136" s="55"/>
      <c r="CB136" s="55"/>
    </row>
    <row r="137" spans="1:80" s="60" customFormat="1" x14ac:dyDescent="0.2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  <c r="AG137" s="55"/>
      <c r="AH137" s="55"/>
      <c r="AI137" s="55"/>
      <c r="AJ137" s="55"/>
      <c r="AK137" s="55"/>
      <c r="AL137" s="55"/>
      <c r="AM137" s="55"/>
      <c r="AN137" s="55"/>
      <c r="AO137" s="55"/>
      <c r="AP137" s="55"/>
      <c r="AQ137" s="55"/>
      <c r="AR137" s="55"/>
      <c r="AS137" s="55"/>
      <c r="AT137" s="55"/>
      <c r="AU137" s="55"/>
      <c r="AV137" s="55"/>
      <c r="AW137" s="55"/>
      <c r="AX137" s="55"/>
      <c r="AY137" s="55"/>
      <c r="AZ137" s="55"/>
      <c r="BA137" s="55"/>
      <c r="BB137" s="55"/>
      <c r="BC137" s="55"/>
      <c r="BD137" s="55"/>
      <c r="BE137" s="55"/>
      <c r="BF137" s="55"/>
      <c r="BG137" s="55"/>
      <c r="BH137" s="55"/>
      <c r="BI137" s="55"/>
      <c r="BJ137" s="55"/>
      <c r="BK137" s="55"/>
      <c r="BL137" s="55"/>
      <c r="BM137" s="55"/>
      <c r="BN137" s="55"/>
      <c r="BO137" s="55"/>
      <c r="BP137" s="55"/>
      <c r="BQ137" s="55"/>
      <c r="BR137" s="55"/>
      <c r="BS137" s="55"/>
      <c r="BT137" s="55"/>
      <c r="BU137" s="55"/>
      <c r="BV137" s="55"/>
      <c r="BW137" s="55"/>
      <c r="BX137" s="55"/>
      <c r="BY137" s="55"/>
      <c r="BZ137" s="55"/>
      <c r="CA137" s="55"/>
      <c r="CB137" s="55"/>
    </row>
    <row r="138" spans="1:80" s="60" customFormat="1" x14ac:dyDescent="0.2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  <c r="AG138" s="55"/>
      <c r="AH138" s="55"/>
      <c r="AI138" s="55"/>
      <c r="AJ138" s="55"/>
      <c r="AK138" s="55"/>
      <c r="AL138" s="55"/>
      <c r="AM138" s="55"/>
      <c r="AN138" s="55"/>
      <c r="AO138" s="55"/>
      <c r="AP138" s="55"/>
      <c r="AQ138" s="55"/>
      <c r="AR138" s="55"/>
      <c r="AS138" s="55"/>
      <c r="AT138" s="55"/>
      <c r="AU138" s="55"/>
      <c r="AV138" s="55"/>
      <c r="AW138" s="55"/>
      <c r="AX138" s="55"/>
      <c r="AY138" s="55"/>
      <c r="AZ138" s="55"/>
      <c r="BA138" s="55"/>
      <c r="BB138" s="55"/>
      <c r="BC138" s="55"/>
      <c r="BD138" s="55"/>
      <c r="BE138" s="55"/>
      <c r="BF138" s="55"/>
      <c r="BG138" s="55"/>
      <c r="BH138" s="55"/>
      <c r="BI138" s="55"/>
      <c r="BJ138" s="55"/>
      <c r="BK138" s="55"/>
      <c r="BL138" s="55"/>
      <c r="BM138" s="55"/>
      <c r="BN138" s="55"/>
      <c r="BO138" s="55"/>
      <c r="BP138" s="55"/>
      <c r="BQ138" s="55"/>
      <c r="BR138" s="55"/>
      <c r="BS138" s="55"/>
      <c r="BT138" s="55"/>
      <c r="BU138" s="55"/>
      <c r="BV138" s="55"/>
      <c r="BW138" s="55"/>
      <c r="BX138" s="55"/>
      <c r="BY138" s="55"/>
      <c r="BZ138" s="55"/>
      <c r="CA138" s="55"/>
      <c r="CB138" s="55"/>
    </row>
    <row r="139" spans="1:80" s="60" customFormat="1" x14ac:dyDescent="0.2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55"/>
      <c r="AO139" s="55"/>
      <c r="AP139" s="55"/>
      <c r="AQ139" s="55"/>
      <c r="AR139" s="55"/>
      <c r="AS139" s="55"/>
      <c r="AT139" s="55"/>
      <c r="AU139" s="55"/>
      <c r="AV139" s="55"/>
      <c r="AW139" s="55"/>
      <c r="AX139" s="55"/>
      <c r="AY139" s="55"/>
      <c r="AZ139" s="55"/>
      <c r="BA139" s="55"/>
      <c r="BB139" s="55"/>
      <c r="BC139" s="55"/>
      <c r="BD139" s="55"/>
      <c r="BE139" s="55"/>
      <c r="BF139" s="55"/>
      <c r="BG139" s="55"/>
      <c r="BH139" s="55"/>
      <c r="BI139" s="55"/>
      <c r="BJ139" s="55"/>
      <c r="BK139" s="55"/>
      <c r="BL139" s="55"/>
      <c r="BM139" s="55"/>
      <c r="BN139" s="55"/>
      <c r="BO139" s="55"/>
      <c r="BP139" s="55"/>
      <c r="BQ139" s="55"/>
      <c r="BR139" s="55"/>
      <c r="BS139" s="55"/>
      <c r="BT139" s="55"/>
      <c r="BU139" s="55"/>
      <c r="BV139" s="55"/>
      <c r="BW139" s="55"/>
      <c r="BX139" s="55"/>
      <c r="BY139" s="55"/>
      <c r="BZ139" s="55"/>
      <c r="CA139" s="55"/>
      <c r="CB139" s="55"/>
    </row>
    <row r="140" spans="1:80" s="60" customFormat="1" x14ac:dyDescent="0.2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55"/>
      <c r="AO140" s="55"/>
      <c r="AP140" s="55"/>
      <c r="AQ140" s="55"/>
      <c r="AR140" s="55"/>
      <c r="AS140" s="55"/>
      <c r="AT140" s="55"/>
      <c r="AU140" s="55"/>
      <c r="AV140" s="55"/>
      <c r="AW140" s="55"/>
      <c r="AX140" s="55"/>
      <c r="AY140" s="55"/>
      <c r="AZ140" s="55"/>
      <c r="BA140" s="55"/>
      <c r="BB140" s="55"/>
      <c r="BC140" s="55"/>
      <c r="BD140" s="55"/>
      <c r="BE140" s="55"/>
      <c r="BF140" s="55"/>
      <c r="BG140" s="55"/>
      <c r="BH140" s="55"/>
      <c r="BI140" s="55"/>
      <c r="BJ140" s="55"/>
      <c r="BK140" s="55"/>
      <c r="BL140" s="55"/>
      <c r="BM140" s="55"/>
      <c r="BN140" s="55"/>
      <c r="BO140" s="55"/>
      <c r="BP140" s="55"/>
      <c r="BQ140" s="55"/>
      <c r="BR140" s="55"/>
      <c r="BS140" s="55"/>
      <c r="BT140" s="55"/>
      <c r="BU140" s="55"/>
      <c r="BV140" s="55"/>
      <c r="BW140" s="55"/>
      <c r="BX140" s="55"/>
      <c r="BY140" s="55"/>
      <c r="BZ140" s="55"/>
      <c r="CA140" s="55"/>
      <c r="CB140" s="55"/>
    </row>
    <row r="141" spans="1:80" s="60" customFormat="1" x14ac:dyDescent="0.2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</row>
    <row r="142" spans="1:80" s="60" customFormat="1" x14ac:dyDescent="0.2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</row>
    <row r="143" spans="1:80" s="60" customFormat="1" x14ac:dyDescent="0.2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</row>
    <row r="144" spans="1:80" s="60" customFormat="1" x14ac:dyDescent="0.2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  <c r="AG144" s="55"/>
      <c r="AH144" s="55"/>
      <c r="AI144" s="55"/>
      <c r="AJ144" s="55"/>
      <c r="AK144" s="55"/>
      <c r="AL144" s="55"/>
      <c r="AM144" s="55"/>
      <c r="AN144" s="55"/>
      <c r="AO144" s="55"/>
      <c r="AP144" s="55"/>
      <c r="AQ144" s="55"/>
      <c r="AR144" s="55"/>
      <c r="AS144" s="55"/>
      <c r="AT144" s="55"/>
      <c r="AU144" s="55"/>
      <c r="AV144" s="55"/>
      <c r="AW144" s="55"/>
      <c r="AX144" s="55"/>
      <c r="AY144" s="55"/>
      <c r="AZ144" s="55"/>
      <c r="BA144" s="55"/>
      <c r="BB144" s="55"/>
      <c r="BC144" s="55"/>
      <c r="BD144" s="55"/>
      <c r="BE144" s="55"/>
      <c r="BF144" s="55"/>
      <c r="BG144" s="55"/>
      <c r="BH144" s="55"/>
      <c r="BI144" s="55"/>
      <c r="BJ144" s="55"/>
      <c r="BK144" s="55"/>
      <c r="BL144" s="55"/>
      <c r="BM144" s="55"/>
      <c r="BN144" s="55"/>
      <c r="BO144" s="55"/>
      <c r="BP144" s="55"/>
      <c r="BQ144" s="55"/>
      <c r="BR144" s="55"/>
      <c r="BS144" s="55"/>
      <c r="BT144" s="55"/>
      <c r="BU144" s="55"/>
      <c r="BV144" s="55"/>
      <c r="BW144" s="55"/>
      <c r="BX144" s="55"/>
      <c r="BY144" s="55"/>
      <c r="BZ144" s="55"/>
      <c r="CA144" s="55"/>
      <c r="CB144" s="55"/>
    </row>
    <row r="145" spans="1:80" s="60" customFormat="1" x14ac:dyDescent="0.2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  <c r="AG145" s="55"/>
      <c r="AH145" s="55"/>
      <c r="AI145" s="55"/>
      <c r="AJ145" s="55"/>
      <c r="AK145" s="55"/>
      <c r="AL145" s="55"/>
      <c r="AM145" s="55"/>
      <c r="AN145" s="55"/>
      <c r="AO145" s="55"/>
      <c r="AP145" s="55"/>
      <c r="AQ145" s="55"/>
      <c r="AR145" s="55"/>
      <c r="AS145" s="55"/>
      <c r="AT145" s="55"/>
      <c r="AU145" s="55"/>
      <c r="AV145" s="55"/>
      <c r="AW145" s="55"/>
      <c r="AX145" s="55"/>
      <c r="AY145" s="55"/>
      <c r="AZ145" s="55"/>
      <c r="BA145" s="55"/>
      <c r="BB145" s="55"/>
      <c r="BC145" s="55"/>
      <c r="BD145" s="55"/>
      <c r="BE145" s="55"/>
      <c r="BF145" s="55"/>
      <c r="BG145" s="55"/>
      <c r="BH145" s="55"/>
      <c r="BI145" s="55"/>
      <c r="BJ145" s="55"/>
      <c r="BK145" s="55"/>
      <c r="BL145" s="55"/>
      <c r="BM145" s="55"/>
      <c r="BN145" s="55"/>
      <c r="BO145" s="55"/>
      <c r="BP145" s="55"/>
      <c r="BQ145" s="55"/>
      <c r="BR145" s="55"/>
      <c r="BS145" s="55"/>
      <c r="BT145" s="55"/>
      <c r="BU145" s="55"/>
      <c r="BV145" s="55"/>
      <c r="BW145" s="55"/>
      <c r="BX145" s="55"/>
      <c r="BY145" s="55"/>
      <c r="BZ145" s="55"/>
      <c r="CA145" s="55"/>
      <c r="CB145" s="55"/>
    </row>
    <row r="146" spans="1:80" s="60" customFormat="1" x14ac:dyDescent="0.2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  <c r="AG146" s="55"/>
      <c r="AH146" s="55"/>
      <c r="AI146" s="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</row>
    <row r="147" spans="1:80" s="60" customFormat="1" x14ac:dyDescent="0.2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  <c r="AG147" s="55"/>
      <c r="AH147" s="55"/>
      <c r="AI147" s="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</row>
    <row r="148" spans="1:80" s="60" customFormat="1" x14ac:dyDescent="0.2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  <c r="AG148" s="55"/>
      <c r="AH148" s="55"/>
      <c r="AI148" s="55"/>
      <c r="AJ148" s="55"/>
      <c r="AK148" s="55"/>
      <c r="AL148" s="55"/>
      <c r="AM148" s="55"/>
      <c r="AN148" s="55"/>
      <c r="AO148" s="55"/>
      <c r="AP148" s="55"/>
      <c r="AQ148" s="55"/>
      <c r="AR148" s="55"/>
      <c r="AS148" s="55"/>
      <c r="AT148" s="55"/>
      <c r="AU148" s="55"/>
      <c r="AV148" s="55"/>
      <c r="AW148" s="55"/>
      <c r="AX148" s="55"/>
      <c r="AY148" s="55"/>
      <c r="AZ148" s="55"/>
      <c r="BA148" s="55"/>
      <c r="BB148" s="55"/>
      <c r="BC148" s="55"/>
      <c r="BD148" s="55"/>
      <c r="BE148" s="55"/>
      <c r="BF148" s="55"/>
      <c r="BG148" s="55"/>
      <c r="BH148" s="55"/>
      <c r="BI148" s="55"/>
      <c r="BJ148" s="55"/>
      <c r="BK148" s="55"/>
      <c r="BL148" s="55"/>
      <c r="BM148" s="55"/>
      <c r="BN148" s="55"/>
      <c r="BO148" s="55"/>
      <c r="BP148" s="55"/>
      <c r="BQ148" s="55"/>
      <c r="BR148" s="55"/>
      <c r="BS148" s="55"/>
      <c r="BT148" s="55"/>
      <c r="BU148" s="55"/>
      <c r="BV148" s="55"/>
      <c r="BW148" s="55"/>
      <c r="BX148" s="55"/>
      <c r="BY148" s="55"/>
      <c r="BZ148" s="55"/>
      <c r="CA148" s="55"/>
      <c r="CB148" s="55"/>
    </row>
    <row r="149" spans="1:80" s="60" customFormat="1" x14ac:dyDescent="0.2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  <c r="AG149" s="55"/>
      <c r="AH149" s="55"/>
      <c r="AI149" s="55"/>
      <c r="AJ149" s="55"/>
      <c r="AK149" s="55"/>
      <c r="AL149" s="55"/>
      <c r="AM149" s="55"/>
      <c r="AN149" s="55"/>
      <c r="AO149" s="55"/>
      <c r="AP149" s="55"/>
      <c r="AQ149" s="55"/>
      <c r="AR149" s="55"/>
      <c r="AS149" s="55"/>
      <c r="AT149" s="55"/>
      <c r="AU149" s="55"/>
      <c r="AV149" s="55"/>
      <c r="AW149" s="55"/>
      <c r="AX149" s="55"/>
      <c r="AY149" s="55"/>
      <c r="AZ149" s="55"/>
      <c r="BA149" s="55"/>
      <c r="BB149" s="55"/>
      <c r="BC149" s="55"/>
      <c r="BD149" s="55"/>
      <c r="BE149" s="55"/>
      <c r="BF149" s="55"/>
      <c r="BG149" s="55"/>
      <c r="BH149" s="55"/>
      <c r="BI149" s="55"/>
      <c r="BJ149" s="55"/>
      <c r="BK149" s="55"/>
      <c r="BL149" s="55"/>
      <c r="BM149" s="55"/>
      <c r="BN149" s="55"/>
      <c r="BO149" s="55"/>
      <c r="BP149" s="55"/>
      <c r="BQ149" s="55"/>
      <c r="BR149" s="55"/>
      <c r="BS149" s="55"/>
      <c r="BT149" s="55"/>
      <c r="BU149" s="55"/>
      <c r="BV149" s="55"/>
      <c r="BW149" s="55"/>
      <c r="BX149" s="55"/>
      <c r="BY149" s="55"/>
      <c r="BZ149" s="55"/>
      <c r="CA149" s="55"/>
      <c r="CB149" s="55"/>
    </row>
    <row r="150" spans="1:80" s="60" customFormat="1" x14ac:dyDescent="0.2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  <c r="AG150" s="55"/>
      <c r="AH150" s="55"/>
      <c r="AI150" s="55"/>
      <c r="AJ150" s="55"/>
      <c r="AK150" s="55"/>
      <c r="AL150" s="55"/>
      <c r="AM150" s="55"/>
      <c r="AN150" s="55"/>
      <c r="AO150" s="55"/>
      <c r="AP150" s="55"/>
      <c r="AQ150" s="55"/>
      <c r="AR150" s="55"/>
      <c r="AS150" s="55"/>
      <c r="AT150" s="55"/>
      <c r="AU150" s="55"/>
      <c r="AV150" s="55"/>
      <c r="AW150" s="55"/>
      <c r="AX150" s="55"/>
      <c r="AY150" s="55"/>
      <c r="AZ150" s="55"/>
      <c r="BA150" s="55"/>
      <c r="BB150" s="55"/>
      <c r="BC150" s="55"/>
      <c r="BD150" s="55"/>
      <c r="BE150" s="55"/>
      <c r="BF150" s="55"/>
      <c r="BG150" s="55"/>
      <c r="BH150" s="55"/>
      <c r="BI150" s="55"/>
      <c r="BJ150" s="55"/>
      <c r="BK150" s="55"/>
      <c r="BL150" s="55"/>
      <c r="BM150" s="55"/>
      <c r="BN150" s="55"/>
      <c r="BO150" s="55"/>
      <c r="BP150" s="55"/>
      <c r="BQ150" s="55"/>
      <c r="BR150" s="55"/>
      <c r="BS150" s="55"/>
      <c r="BT150" s="55"/>
      <c r="BU150" s="55"/>
      <c r="BV150" s="55"/>
      <c r="BW150" s="55"/>
      <c r="BX150" s="55"/>
      <c r="BY150" s="55"/>
      <c r="BZ150" s="55"/>
      <c r="CA150" s="55"/>
      <c r="CB150" s="55"/>
    </row>
    <row r="151" spans="1:80" s="60" customFormat="1" x14ac:dyDescent="0.2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55"/>
      <c r="AO151" s="55"/>
      <c r="AP151" s="55"/>
      <c r="AQ151" s="55"/>
      <c r="AR151" s="55"/>
      <c r="AS151" s="55"/>
      <c r="AT151" s="55"/>
      <c r="AU151" s="55"/>
      <c r="AV151" s="55"/>
      <c r="AW151" s="55"/>
      <c r="AX151" s="55"/>
      <c r="AY151" s="55"/>
      <c r="AZ151" s="55"/>
      <c r="BA151" s="55"/>
      <c r="BB151" s="55"/>
      <c r="BC151" s="55"/>
      <c r="BD151" s="55"/>
      <c r="BE151" s="55"/>
      <c r="BF151" s="55"/>
      <c r="BG151" s="55"/>
      <c r="BH151" s="55"/>
      <c r="BI151" s="55"/>
      <c r="BJ151" s="55"/>
      <c r="BK151" s="55"/>
      <c r="BL151" s="55"/>
      <c r="BM151" s="55"/>
      <c r="BN151" s="55"/>
      <c r="BO151" s="55"/>
      <c r="BP151" s="55"/>
      <c r="BQ151" s="55"/>
      <c r="BR151" s="55"/>
      <c r="BS151" s="55"/>
      <c r="BT151" s="55"/>
      <c r="BU151" s="55"/>
      <c r="BV151" s="55"/>
      <c r="BW151" s="55"/>
      <c r="BX151" s="55"/>
      <c r="BY151" s="55"/>
      <c r="BZ151" s="55"/>
      <c r="CA151" s="55"/>
      <c r="CB151" s="55"/>
    </row>
    <row r="152" spans="1:80" s="60" customFormat="1" x14ac:dyDescent="0.2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55"/>
      <c r="AO152" s="55"/>
      <c r="AP152" s="55"/>
      <c r="AQ152" s="55"/>
      <c r="AR152" s="55"/>
      <c r="AS152" s="55"/>
      <c r="AT152" s="55"/>
      <c r="AU152" s="55"/>
      <c r="AV152" s="55"/>
      <c r="AW152" s="55"/>
      <c r="AX152" s="55"/>
      <c r="AY152" s="55"/>
      <c r="AZ152" s="55"/>
      <c r="BA152" s="55"/>
      <c r="BB152" s="55"/>
      <c r="BC152" s="55"/>
      <c r="BD152" s="55"/>
      <c r="BE152" s="55"/>
      <c r="BF152" s="55"/>
      <c r="BG152" s="55"/>
      <c r="BH152" s="55"/>
      <c r="BI152" s="55"/>
      <c r="BJ152" s="55"/>
      <c r="BK152" s="55"/>
      <c r="BL152" s="55"/>
      <c r="BM152" s="55"/>
      <c r="BN152" s="55"/>
      <c r="BO152" s="55"/>
      <c r="BP152" s="55"/>
      <c r="BQ152" s="55"/>
      <c r="BR152" s="55"/>
      <c r="BS152" s="55"/>
      <c r="BT152" s="55"/>
      <c r="BU152" s="55"/>
      <c r="BV152" s="55"/>
      <c r="BW152" s="55"/>
      <c r="BX152" s="55"/>
      <c r="BY152" s="55"/>
      <c r="BZ152" s="55"/>
      <c r="CA152" s="55"/>
      <c r="CB152" s="55"/>
    </row>
    <row r="153" spans="1:80" s="60" customFormat="1" x14ac:dyDescent="0.2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55"/>
      <c r="AO153" s="55"/>
      <c r="AP153" s="55"/>
      <c r="AQ153" s="55"/>
      <c r="AR153" s="55"/>
      <c r="AS153" s="55"/>
      <c r="AT153" s="55"/>
      <c r="AU153" s="55"/>
      <c r="AV153" s="55"/>
      <c r="AW153" s="55"/>
      <c r="AX153" s="55"/>
      <c r="AY153" s="55"/>
      <c r="AZ153" s="55"/>
      <c r="BA153" s="55"/>
      <c r="BB153" s="55"/>
      <c r="BC153" s="55"/>
      <c r="BD153" s="55"/>
      <c r="BE153" s="55"/>
      <c r="BF153" s="55"/>
      <c r="BG153" s="55"/>
      <c r="BH153" s="55"/>
      <c r="BI153" s="55"/>
      <c r="BJ153" s="55"/>
      <c r="BK153" s="55"/>
      <c r="BL153" s="55"/>
      <c r="BM153" s="55"/>
      <c r="BN153" s="55"/>
      <c r="BO153" s="55"/>
      <c r="BP153" s="55"/>
      <c r="BQ153" s="55"/>
      <c r="BR153" s="55"/>
      <c r="BS153" s="55"/>
      <c r="BT153" s="55"/>
      <c r="BU153" s="55"/>
      <c r="BV153" s="55"/>
      <c r="BW153" s="55"/>
      <c r="BX153" s="55"/>
      <c r="BY153" s="55"/>
      <c r="BZ153" s="55"/>
      <c r="CA153" s="55"/>
      <c r="CB153" s="55"/>
    </row>
    <row r="154" spans="1:80" s="60" customFormat="1" x14ac:dyDescent="0.2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55"/>
      <c r="AO154" s="55"/>
      <c r="AP154" s="55"/>
      <c r="AQ154" s="55"/>
      <c r="AR154" s="55"/>
      <c r="AS154" s="55"/>
      <c r="AT154" s="55"/>
      <c r="AU154" s="55"/>
      <c r="AV154" s="55"/>
      <c r="AW154" s="55"/>
      <c r="AX154" s="55"/>
      <c r="AY154" s="55"/>
      <c r="AZ154" s="55"/>
      <c r="BA154" s="55"/>
      <c r="BB154" s="55"/>
      <c r="BC154" s="55"/>
      <c r="BD154" s="55"/>
      <c r="BE154" s="55"/>
      <c r="BF154" s="55"/>
      <c r="BG154" s="55"/>
      <c r="BH154" s="55"/>
      <c r="BI154" s="55"/>
      <c r="BJ154" s="55"/>
      <c r="BK154" s="55"/>
      <c r="BL154" s="55"/>
      <c r="BM154" s="55"/>
      <c r="BN154" s="55"/>
      <c r="BO154" s="55"/>
      <c r="BP154" s="55"/>
      <c r="BQ154" s="55"/>
      <c r="BR154" s="55"/>
      <c r="BS154" s="55"/>
      <c r="BT154" s="55"/>
      <c r="BU154" s="55"/>
      <c r="BV154" s="55"/>
      <c r="BW154" s="55"/>
      <c r="BX154" s="55"/>
      <c r="BY154" s="55"/>
      <c r="BZ154" s="55"/>
      <c r="CA154" s="55"/>
      <c r="CB154" s="55"/>
    </row>
    <row r="155" spans="1:80" s="60" customFormat="1" x14ac:dyDescent="0.2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55"/>
      <c r="AO155" s="55"/>
      <c r="AP155" s="55"/>
      <c r="AQ155" s="55"/>
      <c r="AR155" s="55"/>
      <c r="AS155" s="55"/>
      <c r="AT155" s="55"/>
      <c r="AU155" s="55"/>
      <c r="AV155" s="55"/>
      <c r="AW155" s="55"/>
      <c r="AX155" s="55"/>
      <c r="AY155" s="55"/>
      <c r="AZ155" s="55"/>
      <c r="BA155" s="55"/>
      <c r="BB155" s="55"/>
      <c r="BC155" s="55"/>
      <c r="BD155" s="55"/>
      <c r="BE155" s="55"/>
      <c r="BF155" s="55"/>
      <c r="BG155" s="55"/>
      <c r="BH155" s="55"/>
      <c r="BI155" s="55"/>
      <c r="BJ155" s="55"/>
      <c r="BK155" s="55"/>
      <c r="BL155" s="55"/>
      <c r="BM155" s="55"/>
      <c r="BN155" s="55"/>
      <c r="BO155" s="55"/>
      <c r="BP155" s="55"/>
      <c r="BQ155" s="55"/>
      <c r="BR155" s="55"/>
      <c r="BS155" s="55"/>
      <c r="BT155" s="55"/>
      <c r="BU155" s="55"/>
      <c r="BV155" s="55"/>
      <c r="BW155" s="55"/>
      <c r="BX155" s="55"/>
      <c r="BY155" s="55"/>
      <c r="BZ155" s="55"/>
      <c r="CA155" s="55"/>
      <c r="CB155" s="55"/>
    </row>
    <row r="156" spans="1:80" s="60" customFormat="1" x14ac:dyDescent="0.2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  <c r="AG156" s="55"/>
      <c r="AH156" s="55"/>
      <c r="AI156" s="55"/>
      <c r="AJ156" s="55"/>
      <c r="AK156" s="55"/>
      <c r="AL156" s="55"/>
      <c r="AM156" s="55"/>
      <c r="AN156" s="55"/>
      <c r="AO156" s="55"/>
      <c r="AP156" s="55"/>
      <c r="AQ156" s="55"/>
      <c r="AR156" s="55"/>
      <c r="AS156" s="55"/>
      <c r="AT156" s="55"/>
      <c r="AU156" s="55"/>
      <c r="AV156" s="55"/>
      <c r="AW156" s="55"/>
      <c r="AX156" s="55"/>
      <c r="AY156" s="55"/>
      <c r="AZ156" s="55"/>
      <c r="BA156" s="55"/>
      <c r="BB156" s="55"/>
      <c r="BC156" s="55"/>
      <c r="BD156" s="55"/>
      <c r="BE156" s="55"/>
      <c r="BF156" s="55"/>
      <c r="BG156" s="55"/>
      <c r="BH156" s="55"/>
      <c r="BI156" s="55"/>
      <c r="BJ156" s="55"/>
      <c r="BK156" s="55"/>
      <c r="BL156" s="55"/>
      <c r="BM156" s="55"/>
      <c r="BN156" s="55"/>
      <c r="BO156" s="55"/>
      <c r="BP156" s="55"/>
      <c r="BQ156" s="55"/>
      <c r="BR156" s="55"/>
      <c r="BS156" s="55"/>
      <c r="BT156" s="55"/>
      <c r="BU156" s="55"/>
      <c r="BV156" s="55"/>
      <c r="BW156" s="55"/>
      <c r="BX156" s="55"/>
      <c r="BY156" s="55"/>
      <c r="BZ156" s="55"/>
      <c r="CA156" s="55"/>
      <c r="CB156" s="55"/>
    </row>
    <row r="157" spans="1:80" s="60" customFormat="1" x14ac:dyDescent="0.2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  <c r="AG157" s="55"/>
      <c r="AH157" s="55"/>
      <c r="AI157" s="55"/>
      <c r="AJ157" s="55"/>
      <c r="AK157" s="55"/>
      <c r="AL157" s="55"/>
      <c r="AM157" s="55"/>
      <c r="AN157" s="55"/>
      <c r="AO157" s="55"/>
      <c r="AP157" s="55"/>
      <c r="AQ157" s="55"/>
      <c r="AR157" s="55"/>
      <c r="AS157" s="55"/>
      <c r="AT157" s="55"/>
      <c r="AU157" s="55"/>
      <c r="AV157" s="55"/>
      <c r="AW157" s="55"/>
      <c r="AX157" s="55"/>
      <c r="AY157" s="55"/>
      <c r="AZ157" s="55"/>
      <c r="BA157" s="55"/>
      <c r="BB157" s="55"/>
      <c r="BC157" s="55"/>
      <c r="BD157" s="55"/>
      <c r="BE157" s="55"/>
      <c r="BF157" s="55"/>
      <c r="BG157" s="55"/>
      <c r="BH157" s="55"/>
      <c r="BI157" s="55"/>
      <c r="BJ157" s="55"/>
      <c r="BK157" s="55"/>
      <c r="BL157" s="55"/>
      <c r="BM157" s="55"/>
      <c r="BN157" s="55"/>
      <c r="BO157" s="55"/>
      <c r="BP157" s="55"/>
      <c r="BQ157" s="55"/>
      <c r="BR157" s="55"/>
      <c r="BS157" s="55"/>
      <c r="BT157" s="55"/>
      <c r="BU157" s="55"/>
      <c r="BV157" s="55"/>
      <c r="BW157" s="55"/>
      <c r="BX157" s="55"/>
      <c r="BY157" s="55"/>
      <c r="BZ157" s="55"/>
      <c r="CA157" s="55"/>
      <c r="CB157" s="55"/>
    </row>
    <row r="158" spans="1:80" s="60" customFormat="1" x14ac:dyDescent="0.2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  <c r="AG158" s="55"/>
      <c r="AH158" s="55"/>
      <c r="AI158" s="55"/>
      <c r="AJ158" s="55"/>
      <c r="AK158" s="55"/>
      <c r="AL158" s="55"/>
      <c r="AM158" s="55"/>
      <c r="AN158" s="55"/>
      <c r="AO158" s="55"/>
      <c r="AP158" s="55"/>
      <c r="AQ158" s="55"/>
      <c r="AR158" s="55"/>
      <c r="AS158" s="55"/>
      <c r="AT158" s="55"/>
      <c r="AU158" s="55"/>
      <c r="AV158" s="55"/>
      <c r="AW158" s="55"/>
      <c r="AX158" s="55"/>
      <c r="AY158" s="55"/>
      <c r="AZ158" s="55"/>
      <c r="BA158" s="55"/>
      <c r="BB158" s="55"/>
      <c r="BC158" s="55"/>
      <c r="BD158" s="55"/>
      <c r="BE158" s="55"/>
      <c r="BF158" s="55"/>
      <c r="BG158" s="55"/>
      <c r="BH158" s="55"/>
      <c r="BI158" s="55"/>
      <c r="BJ158" s="55"/>
      <c r="BK158" s="55"/>
      <c r="BL158" s="55"/>
      <c r="BM158" s="55"/>
      <c r="BN158" s="55"/>
      <c r="BO158" s="55"/>
      <c r="BP158" s="55"/>
      <c r="BQ158" s="55"/>
      <c r="BR158" s="55"/>
      <c r="BS158" s="55"/>
      <c r="BT158" s="55"/>
      <c r="BU158" s="55"/>
      <c r="BV158" s="55"/>
      <c r="BW158" s="55"/>
      <c r="BX158" s="55"/>
      <c r="BY158" s="55"/>
      <c r="BZ158" s="55"/>
      <c r="CA158" s="55"/>
      <c r="CB158" s="55"/>
    </row>
    <row r="159" spans="1:80" s="60" customFormat="1" x14ac:dyDescent="0.2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  <c r="AG159" s="55"/>
      <c r="AH159" s="55"/>
      <c r="AI159" s="55"/>
      <c r="AJ159" s="55"/>
      <c r="AK159" s="55"/>
      <c r="AL159" s="55"/>
      <c r="AM159" s="55"/>
      <c r="AN159" s="55"/>
      <c r="AO159" s="55"/>
      <c r="AP159" s="55"/>
      <c r="AQ159" s="55"/>
      <c r="AR159" s="55"/>
      <c r="AS159" s="55"/>
      <c r="AT159" s="55"/>
      <c r="AU159" s="55"/>
      <c r="AV159" s="55"/>
      <c r="AW159" s="55"/>
      <c r="AX159" s="55"/>
      <c r="AY159" s="55"/>
      <c r="AZ159" s="55"/>
      <c r="BA159" s="55"/>
      <c r="BB159" s="55"/>
      <c r="BC159" s="55"/>
      <c r="BD159" s="55"/>
      <c r="BE159" s="55"/>
      <c r="BF159" s="55"/>
      <c r="BG159" s="55"/>
      <c r="BH159" s="55"/>
      <c r="BI159" s="55"/>
      <c r="BJ159" s="55"/>
      <c r="BK159" s="55"/>
      <c r="BL159" s="55"/>
      <c r="BM159" s="55"/>
      <c r="BN159" s="55"/>
      <c r="BO159" s="55"/>
      <c r="BP159" s="55"/>
      <c r="BQ159" s="55"/>
      <c r="BR159" s="55"/>
      <c r="BS159" s="55"/>
      <c r="BT159" s="55"/>
      <c r="BU159" s="55"/>
      <c r="BV159" s="55"/>
      <c r="BW159" s="55"/>
      <c r="BX159" s="55"/>
      <c r="BY159" s="55"/>
      <c r="BZ159" s="55"/>
      <c r="CA159" s="55"/>
      <c r="CB159" s="55"/>
    </row>
    <row r="160" spans="1:80" s="60" customFormat="1" x14ac:dyDescent="0.2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  <c r="AG160" s="55"/>
      <c r="AH160" s="55"/>
      <c r="AI160" s="55"/>
      <c r="AJ160" s="55"/>
      <c r="AK160" s="55"/>
      <c r="AL160" s="55"/>
      <c r="AM160" s="55"/>
      <c r="AN160" s="55"/>
      <c r="AO160" s="55"/>
      <c r="AP160" s="55"/>
      <c r="AQ160" s="55"/>
      <c r="AR160" s="55"/>
      <c r="AS160" s="55"/>
      <c r="AT160" s="55"/>
      <c r="AU160" s="55"/>
      <c r="AV160" s="55"/>
      <c r="AW160" s="55"/>
      <c r="AX160" s="55"/>
      <c r="AY160" s="55"/>
      <c r="AZ160" s="55"/>
      <c r="BA160" s="55"/>
      <c r="BB160" s="55"/>
      <c r="BC160" s="55"/>
      <c r="BD160" s="55"/>
      <c r="BE160" s="55"/>
      <c r="BF160" s="55"/>
      <c r="BG160" s="55"/>
      <c r="BH160" s="55"/>
      <c r="BI160" s="55"/>
      <c r="BJ160" s="55"/>
      <c r="BK160" s="55"/>
      <c r="BL160" s="55"/>
      <c r="BM160" s="55"/>
      <c r="BN160" s="55"/>
      <c r="BO160" s="55"/>
      <c r="BP160" s="55"/>
      <c r="BQ160" s="55"/>
      <c r="BR160" s="55"/>
      <c r="BS160" s="55"/>
      <c r="BT160" s="55"/>
      <c r="BU160" s="55"/>
      <c r="BV160" s="55"/>
      <c r="BW160" s="55"/>
      <c r="BX160" s="55"/>
      <c r="BY160" s="55"/>
      <c r="BZ160" s="55"/>
      <c r="CA160" s="55"/>
      <c r="CB160" s="55"/>
    </row>
    <row r="161" spans="1:80" s="60" customFormat="1" x14ac:dyDescent="0.2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  <c r="AG161" s="55"/>
      <c r="AH161" s="55"/>
      <c r="AI161" s="55"/>
      <c r="AJ161" s="55"/>
      <c r="AK161" s="55"/>
      <c r="AL161" s="55"/>
      <c r="AM161" s="55"/>
      <c r="AN161" s="55"/>
      <c r="AO161" s="55"/>
      <c r="AP161" s="55"/>
      <c r="AQ161" s="55"/>
      <c r="AR161" s="55"/>
      <c r="AS161" s="55"/>
      <c r="AT161" s="55"/>
      <c r="AU161" s="55"/>
      <c r="AV161" s="55"/>
      <c r="AW161" s="55"/>
      <c r="AX161" s="55"/>
      <c r="AY161" s="55"/>
      <c r="AZ161" s="55"/>
      <c r="BA161" s="55"/>
      <c r="BB161" s="55"/>
      <c r="BC161" s="55"/>
      <c r="BD161" s="55"/>
      <c r="BE161" s="55"/>
      <c r="BF161" s="55"/>
      <c r="BG161" s="55"/>
      <c r="BH161" s="55"/>
      <c r="BI161" s="55"/>
      <c r="BJ161" s="55"/>
      <c r="BK161" s="55"/>
      <c r="BL161" s="55"/>
      <c r="BM161" s="55"/>
      <c r="BN161" s="55"/>
      <c r="BO161" s="55"/>
      <c r="BP161" s="55"/>
      <c r="BQ161" s="55"/>
      <c r="BR161" s="55"/>
      <c r="BS161" s="55"/>
      <c r="BT161" s="55"/>
      <c r="BU161" s="55"/>
      <c r="BV161" s="55"/>
      <c r="BW161" s="55"/>
      <c r="BX161" s="55"/>
      <c r="BY161" s="55"/>
      <c r="BZ161" s="55"/>
      <c r="CA161" s="55"/>
      <c r="CB161" s="55"/>
    </row>
    <row r="162" spans="1:80" s="60" customFormat="1" x14ac:dyDescent="0.2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  <c r="AG162" s="55"/>
      <c r="AH162" s="55"/>
      <c r="AI162" s="55"/>
      <c r="AJ162" s="55"/>
      <c r="AK162" s="55"/>
      <c r="AL162" s="55"/>
      <c r="AM162" s="55"/>
      <c r="AN162" s="55"/>
      <c r="AO162" s="55"/>
      <c r="AP162" s="55"/>
      <c r="AQ162" s="55"/>
      <c r="AR162" s="55"/>
      <c r="AS162" s="55"/>
      <c r="AT162" s="55"/>
      <c r="AU162" s="55"/>
      <c r="AV162" s="55"/>
      <c r="AW162" s="55"/>
      <c r="AX162" s="55"/>
      <c r="AY162" s="55"/>
      <c r="AZ162" s="55"/>
      <c r="BA162" s="55"/>
      <c r="BB162" s="55"/>
      <c r="BC162" s="55"/>
      <c r="BD162" s="55"/>
      <c r="BE162" s="55"/>
      <c r="BF162" s="55"/>
      <c r="BG162" s="55"/>
      <c r="BH162" s="55"/>
      <c r="BI162" s="55"/>
      <c r="BJ162" s="55"/>
      <c r="BK162" s="55"/>
      <c r="BL162" s="55"/>
      <c r="BM162" s="55"/>
      <c r="BN162" s="55"/>
      <c r="BO162" s="55"/>
      <c r="BP162" s="55"/>
      <c r="BQ162" s="55"/>
      <c r="BR162" s="55"/>
      <c r="BS162" s="55"/>
      <c r="BT162" s="55"/>
      <c r="BU162" s="55"/>
      <c r="BV162" s="55"/>
      <c r="BW162" s="55"/>
      <c r="BX162" s="55"/>
      <c r="BY162" s="55"/>
      <c r="BZ162" s="55"/>
      <c r="CA162" s="55"/>
      <c r="CB162" s="55"/>
    </row>
    <row r="163" spans="1:80" s="60" customFormat="1" x14ac:dyDescent="0.2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  <c r="AG163" s="55"/>
      <c r="AH163" s="55"/>
      <c r="AI163" s="55"/>
      <c r="AJ163" s="55"/>
      <c r="AK163" s="55"/>
      <c r="AL163" s="55"/>
      <c r="AM163" s="55"/>
      <c r="AN163" s="55"/>
      <c r="AO163" s="55"/>
      <c r="AP163" s="55"/>
      <c r="AQ163" s="55"/>
      <c r="AR163" s="55"/>
      <c r="AS163" s="55"/>
      <c r="AT163" s="55"/>
      <c r="AU163" s="55"/>
      <c r="AV163" s="55"/>
      <c r="AW163" s="55"/>
      <c r="AX163" s="55"/>
      <c r="AY163" s="55"/>
      <c r="AZ163" s="55"/>
      <c r="BA163" s="55"/>
      <c r="BB163" s="55"/>
      <c r="BC163" s="55"/>
      <c r="BD163" s="55"/>
      <c r="BE163" s="55"/>
      <c r="BF163" s="55"/>
      <c r="BG163" s="55"/>
      <c r="BH163" s="55"/>
      <c r="BI163" s="55"/>
      <c r="BJ163" s="55"/>
      <c r="BK163" s="55"/>
      <c r="BL163" s="55"/>
      <c r="BM163" s="55"/>
      <c r="BN163" s="55"/>
      <c r="BO163" s="55"/>
      <c r="BP163" s="55"/>
      <c r="BQ163" s="55"/>
      <c r="BR163" s="55"/>
      <c r="BS163" s="55"/>
      <c r="BT163" s="55"/>
      <c r="BU163" s="55"/>
      <c r="BV163" s="55"/>
      <c r="BW163" s="55"/>
      <c r="BX163" s="55"/>
      <c r="BY163" s="55"/>
      <c r="BZ163" s="55"/>
      <c r="CA163" s="55"/>
      <c r="CB163" s="55"/>
    </row>
    <row r="164" spans="1:80" s="60" customFormat="1" x14ac:dyDescent="0.2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55"/>
      <c r="AO164" s="55"/>
      <c r="AP164" s="55"/>
      <c r="AQ164" s="55"/>
      <c r="AR164" s="55"/>
      <c r="AS164" s="55"/>
      <c r="AT164" s="55"/>
      <c r="AU164" s="55"/>
      <c r="AV164" s="55"/>
      <c r="AW164" s="55"/>
      <c r="AX164" s="55"/>
      <c r="AY164" s="55"/>
      <c r="AZ164" s="55"/>
      <c r="BA164" s="55"/>
      <c r="BB164" s="55"/>
      <c r="BC164" s="55"/>
      <c r="BD164" s="55"/>
      <c r="BE164" s="55"/>
      <c r="BF164" s="55"/>
      <c r="BG164" s="55"/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  <c r="BS164" s="55"/>
      <c r="BT164" s="55"/>
      <c r="BU164" s="55"/>
      <c r="BV164" s="55"/>
      <c r="BW164" s="55"/>
      <c r="BX164" s="55"/>
      <c r="BY164" s="55"/>
      <c r="BZ164" s="55"/>
      <c r="CA164" s="55"/>
      <c r="CB164" s="55"/>
    </row>
    <row r="165" spans="1:80" s="60" customFormat="1" x14ac:dyDescent="0.2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55"/>
      <c r="AO165" s="55"/>
      <c r="AP165" s="55"/>
      <c r="AQ165" s="55"/>
      <c r="AR165" s="55"/>
      <c r="AS165" s="55"/>
      <c r="AT165" s="55"/>
      <c r="AU165" s="55"/>
      <c r="AV165" s="55"/>
      <c r="AW165" s="55"/>
      <c r="AX165" s="55"/>
      <c r="AY165" s="55"/>
      <c r="AZ165" s="55"/>
      <c r="BA165" s="55"/>
      <c r="BB165" s="55"/>
      <c r="BC165" s="55"/>
      <c r="BD165" s="55"/>
      <c r="BE165" s="55"/>
      <c r="BF165" s="55"/>
      <c r="BG165" s="55"/>
      <c r="BH165" s="55"/>
      <c r="BI165" s="55"/>
      <c r="BJ165" s="55"/>
      <c r="BK165" s="55"/>
      <c r="BL165" s="55"/>
      <c r="BM165" s="55"/>
      <c r="BN165" s="55"/>
      <c r="BO165" s="55"/>
      <c r="BP165" s="55"/>
      <c r="BQ165" s="55"/>
      <c r="BR165" s="55"/>
      <c r="BS165" s="55"/>
      <c r="BT165" s="55"/>
      <c r="BU165" s="55"/>
      <c r="BV165" s="55"/>
      <c r="BW165" s="55"/>
      <c r="BX165" s="55"/>
      <c r="BY165" s="55"/>
      <c r="BZ165" s="55"/>
      <c r="CA165" s="55"/>
      <c r="CB165" s="55"/>
    </row>
    <row r="166" spans="1:80" s="60" customFormat="1" x14ac:dyDescent="0.2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55"/>
      <c r="AO166" s="55"/>
      <c r="AP166" s="55"/>
      <c r="AQ166" s="55"/>
      <c r="AR166" s="55"/>
      <c r="AS166" s="55"/>
      <c r="AT166" s="55"/>
      <c r="AU166" s="55"/>
      <c r="AV166" s="55"/>
      <c r="AW166" s="55"/>
      <c r="AX166" s="55"/>
      <c r="AY166" s="55"/>
      <c r="AZ166" s="55"/>
      <c r="BA166" s="55"/>
      <c r="BB166" s="55"/>
      <c r="BC166" s="55"/>
      <c r="BD166" s="55"/>
      <c r="BE166" s="55"/>
      <c r="BF166" s="55"/>
      <c r="BG166" s="55"/>
      <c r="BH166" s="55"/>
      <c r="BI166" s="55"/>
      <c r="BJ166" s="55"/>
      <c r="BK166" s="55"/>
      <c r="BL166" s="55"/>
      <c r="BM166" s="55"/>
      <c r="BN166" s="55"/>
      <c r="BO166" s="55"/>
      <c r="BP166" s="55"/>
      <c r="BQ166" s="55"/>
      <c r="BR166" s="55"/>
      <c r="BS166" s="55"/>
      <c r="BT166" s="55"/>
      <c r="BU166" s="55"/>
      <c r="BV166" s="55"/>
      <c r="BW166" s="55"/>
      <c r="BX166" s="55"/>
      <c r="BY166" s="55"/>
      <c r="BZ166" s="55"/>
      <c r="CA166" s="55"/>
      <c r="CB166" s="55"/>
    </row>
    <row r="167" spans="1:80" s="60" customFormat="1" x14ac:dyDescent="0.2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55"/>
      <c r="AO167" s="55"/>
      <c r="AP167" s="55"/>
      <c r="AQ167" s="55"/>
      <c r="AR167" s="55"/>
      <c r="AS167" s="55"/>
      <c r="AT167" s="55"/>
      <c r="AU167" s="55"/>
      <c r="AV167" s="55"/>
      <c r="AW167" s="55"/>
      <c r="AX167" s="55"/>
      <c r="AY167" s="55"/>
      <c r="AZ167" s="55"/>
      <c r="BA167" s="55"/>
      <c r="BB167" s="55"/>
      <c r="BC167" s="55"/>
      <c r="BD167" s="55"/>
      <c r="BE167" s="55"/>
      <c r="BF167" s="55"/>
      <c r="BG167" s="55"/>
      <c r="BH167" s="55"/>
      <c r="BI167" s="55"/>
      <c r="BJ167" s="55"/>
      <c r="BK167" s="55"/>
      <c r="BL167" s="55"/>
      <c r="BM167" s="55"/>
      <c r="BN167" s="55"/>
      <c r="BO167" s="55"/>
      <c r="BP167" s="55"/>
      <c r="BQ167" s="55"/>
      <c r="BR167" s="55"/>
      <c r="BS167" s="55"/>
      <c r="BT167" s="55"/>
      <c r="BU167" s="55"/>
      <c r="BV167" s="55"/>
      <c r="BW167" s="55"/>
      <c r="BX167" s="55"/>
      <c r="BY167" s="55"/>
      <c r="BZ167" s="55"/>
      <c r="CA167" s="55"/>
      <c r="CB167" s="55"/>
    </row>
    <row r="168" spans="1:80" s="60" customFormat="1" x14ac:dyDescent="0.2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  <c r="AG168" s="55"/>
      <c r="AH168" s="55"/>
      <c r="AI168" s="55"/>
      <c r="AJ168" s="55"/>
      <c r="AK168" s="55"/>
      <c r="AL168" s="55"/>
      <c r="AM168" s="55"/>
      <c r="AN168" s="55"/>
      <c r="AO168" s="55"/>
      <c r="AP168" s="55"/>
      <c r="AQ168" s="55"/>
      <c r="AR168" s="55"/>
      <c r="AS168" s="55"/>
      <c r="AT168" s="55"/>
      <c r="AU168" s="55"/>
      <c r="AV168" s="55"/>
      <c r="AW168" s="55"/>
      <c r="AX168" s="55"/>
      <c r="AY168" s="55"/>
      <c r="AZ168" s="55"/>
      <c r="BA168" s="55"/>
      <c r="BB168" s="55"/>
      <c r="BC168" s="55"/>
      <c r="BD168" s="55"/>
      <c r="BE168" s="55"/>
      <c r="BF168" s="55"/>
      <c r="BG168" s="55"/>
      <c r="BH168" s="55"/>
      <c r="BI168" s="55"/>
      <c r="BJ168" s="55"/>
      <c r="BK168" s="55"/>
      <c r="BL168" s="55"/>
      <c r="BM168" s="55"/>
      <c r="BN168" s="55"/>
      <c r="BO168" s="55"/>
      <c r="BP168" s="55"/>
      <c r="BQ168" s="55"/>
      <c r="BR168" s="55"/>
      <c r="BS168" s="55"/>
      <c r="BT168" s="55"/>
      <c r="BU168" s="55"/>
      <c r="BV168" s="55"/>
      <c r="BW168" s="55"/>
      <c r="BX168" s="55"/>
      <c r="BY168" s="55"/>
      <c r="BZ168" s="55"/>
      <c r="CA168" s="55"/>
      <c r="CB168" s="55"/>
    </row>
    <row r="169" spans="1:80" s="60" customFormat="1" x14ac:dyDescent="0.2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  <c r="AG169" s="55"/>
      <c r="AH169" s="55"/>
      <c r="AI169" s="55"/>
      <c r="AJ169" s="55"/>
      <c r="AK169" s="55"/>
      <c r="AL169" s="55"/>
      <c r="AM169" s="55"/>
      <c r="AN169" s="55"/>
      <c r="AO169" s="55"/>
      <c r="AP169" s="55"/>
      <c r="AQ169" s="55"/>
      <c r="AR169" s="55"/>
      <c r="AS169" s="55"/>
      <c r="AT169" s="55"/>
      <c r="AU169" s="55"/>
      <c r="AV169" s="55"/>
      <c r="AW169" s="55"/>
      <c r="AX169" s="55"/>
      <c r="AY169" s="55"/>
      <c r="AZ169" s="55"/>
      <c r="BA169" s="55"/>
      <c r="BB169" s="55"/>
      <c r="BC169" s="55"/>
      <c r="BD169" s="55"/>
      <c r="BE169" s="55"/>
      <c r="BF169" s="55"/>
      <c r="BG169" s="55"/>
      <c r="BH169" s="55"/>
      <c r="BI169" s="55"/>
      <c r="BJ169" s="55"/>
      <c r="BK169" s="55"/>
      <c r="BL169" s="55"/>
      <c r="BM169" s="55"/>
      <c r="BN169" s="55"/>
      <c r="BO169" s="55"/>
      <c r="BP169" s="55"/>
      <c r="BQ169" s="55"/>
      <c r="BR169" s="55"/>
      <c r="BS169" s="55"/>
      <c r="BT169" s="55"/>
      <c r="BU169" s="55"/>
      <c r="BV169" s="55"/>
      <c r="BW169" s="55"/>
      <c r="BX169" s="55"/>
      <c r="BY169" s="55"/>
      <c r="BZ169" s="55"/>
      <c r="CA169" s="55"/>
      <c r="CB169" s="55"/>
    </row>
    <row r="170" spans="1:80" s="60" customFormat="1" x14ac:dyDescent="0.2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  <c r="AG170" s="55"/>
      <c r="AH170" s="55"/>
      <c r="AI170" s="55"/>
      <c r="AJ170" s="55"/>
      <c r="AK170" s="55"/>
      <c r="AL170" s="55"/>
      <c r="AM170" s="55"/>
      <c r="AN170" s="55"/>
      <c r="AO170" s="55"/>
      <c r="AP170" s="55"/>
      <c r="AQ170" s="55"/>
      <c r="AR170" s="55"/>
      <c r="AS170" s="55"/>
      <c r="AT170" s="55"/>
      <c r="AU170" s="55"/>
      <c r="AV170" s="55"/>
      <c r="AW170" s="55"/>
      <c r="AX170" s="55"/>
      <c r="AY170" s="55"/>
      <c r="AZ170" s="55"/>
      <c r="BA170" s="55"/>
      <c r="BB170" s="55"/>
      <c r="BC170" s="55"/>
      <c r="BD170" s="55"/>
      <c r="BE170" s="55"/>
      <c r="BF170" s="55"/>
      <c r="BG170" s="55"/>
      <c r="BH170" s="55"/>
      <c r="BI170" s="55"/>
      <c r="BJ170" s="55"/>
      <c r="BK170" s="55"/>
      <c r="BL170" s="55"/>
      <c r="BM170" s="55"/>
      <c r="BN170" s="55"/>
      <c r="BO170" s="55"/>
      <c r="BP170" s="55"/>
      <c r="BQ170" s="55"/>
      <c r="BR170" s="55"/>
      <c r="BS170" s="55"/>
      <c r="BT170" s="55"/>
      <c r="BU170" s="55"/>
      <c r="BV170" s="55"/>
      <c r="BW170" s="55"/>
      <c r="BX170" s="55"/>
      <c r="BY170" s="55"/>
      <c r="BZ170" s="55"/>
      <c r="CA170" s="55"/>
      <c r="CB170" s="55"/>
    </row>
    <row r="171" spans="1:80" s="60" customFormat="1" x14ac:dyDescent="0.2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  <c r="AG171" s="55"/>
      <c r="AH171" s="55"/>
      <c r="AI171" s="55"/>
      <c r="AJ171" s="55"/>
      <c r="AK171" s="55"/>
      <c r="AL171" s="55"/>
      <c r="AM171" s="55"/>
      <c r="AN171" s="55"/>
      <c r="AO171" s="55"/>
      <c r="AP171" s="55"/>
      <c r="AQ171" s="55"/>
      <c r="AR171" s="55"/>
      <c r="AS171" s="55"/>
      <c r="AT171" s="55"/>
      <c r="AU171" s="55"/>
      <c r="AV171" s="55"/>
      <c r="AW171" s="55"/>
      <c r="AX171" s="55"/>
      <c r="AY171" s="55"/>
      <c r="AZ171" s="55"/>
      <c r="BA171" s="55"/>
      <c r="BB171" s="55"/>
      <c r="BC171" s="55"/>
      <c r="BD171" s="55"/>
      <c r="BE171" s="55"/>
      <c r="BF171" s="55"/>
      <c r="BG171" s="55"/>
      <c r="BH171" s="55"/>
      <c r="BI171" s="55"/>
      <c r="BJ171" s="55"/>
      <c r="BK171" s="55"/>
      <c r="BL171" s="55"/>
      <c r="BM171" s="55"/>
      <c r="BN171" s="55"/>
      <c r="BO171" s="55"/>
      <c r="BP171" s="55"/>
      <c r="BQ171" s="55"/>
      <c r="BR171" s="55"/>
      <c r="BS171" s="55"/>
      <c r="BT171" s="55"/>
      <c r="BU171" s="55"/>
      <c r="BV171" s="55"/>
      <c r="BW171" s="55"/>
      <c r="BX171" s="55"/>
      <c r="BY171" s="55"/>
      <c r="BZ171" s="55"/>
      <c r="CA171" s="55"/>
      <c r="CB171" s="55"/>
    </row>
    <row r="172" spans="1:80" s="60" customFormat="1" x14ac:dyDescent="0.2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  <c r="AG172" s="55"/>
      <c r="AH172" s="55"/>
      <c r="AI172" s="55"/>
      <c r="AJ172" s="55"/>
      <c r="AK172" s="55"/>
      <c r="AL172" s="55"/>
      <c r="AM172" s="55"/>
      <c r="AN172" s="55"/>
      <c r="AO172" s="55"/>
      <c r="AP172" s="55"/>
      <c r="AQ172" s="55"/>
      <c r="AR172" s="55"/>
      <c r="AS172" s="55"/>
      <c r="AT172" s="55"/>
      <c r="AU172" s="55"/>
      <c r="AV172" s="55"/>
      <c r="AW172" s="55"/>
      <c r="AX172" s="55"/>
      <c r="AY172" s="55"/>
      <c r="AZ172" s="55"/>
      <c r="BA172" s="55"/>
      <c r="BB172" s="55"/>
      <c r="BC172" s="55"/>
      <c r="BD172" s="55"/>
      <c r="BE172" s="55"/>
      <c r="BF172" s="55"/>
      <c r="BG172" s="55"/>
      <c r="BH172" s="55"/>
      <c r="BI172" s="55"/>
      <c r="BJ172" s="55"/>
      <c r="BK172" s="55"/>
      <c r="BL172" s="55"/>
      <c r="BM172" s="55"/>
      <c r="BN172" s="55"/>
      <c r="BO172" s="55"/>
      <c r="BP172" s="55"/>
      <c r="BQ172" s="55"/>
      <c r="BR172" s="55"/>
      <c r="BS172" s="55"/>
      <c r="BT172" s="55"/>
      <c r="BU172" s="55"/>
      <c r="BV172" s="55"/>
      <c r="BW172" s="55"/>
      <c r="BX172" s="55"/>
      <c r="BY172" s="55"/>
      <c r="BZ172" s="55"/>
      <c r="CA172" s="55"/>
      <c r="CB172" s="55"/>
    </row>
    <row r="173" spans="1:80" s="60" customFormat="1" x14ac:dyDescent="0.2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  <c r="AG173" s="55"/>
      <c r="AH173" s="55"/>
      <c r="AI173" s="55"/>
      <c r="AJ173" s="55"/>
      <c r="AK173" s="55"/>
      <c r="AL173" s="55"/>
      <c r="AM173" s="55"/>
      <c r="AN173" s="55"/>
      <c r="AO173" s="55"/>
      <c r="AP173" s="55"/>
      <c r="AQ173" s="55"/>
      <c r="AR173" s="55"/>
      <c r="AS173" s="55"/>
      <c r="AT173" s="55"/>
      <c r="AU173" s="55"/>
      <c r="AV173" s="55"/>
      <c r="AW173" s="55"/>
      <c r="AX173" s="55"/>
      <c r="AY173" s="55"/>
      <c r="AZ173" s="55"/>
      <c r="BA173" s="55"/>
      <c r="BB173" s="55"/>
      <c r="BC173" s="55"/>
      <c r="BD173" s="55"/>
      <c r="BE173" s="55"/>
      <c r="BF173" s="55"/>
      <c r="BG173" s="55"/>
      <c r="BH173" s="55"/>
      <c r="BI173" s="55"/>
      <c r="BJ173" s="55"/>
      <c r="BK173" s="55"/>
      <c r="BL173" s="55"/>
      <c r="BM173" s="55"/>
      <c r="BN173" s="55"/>
      <c r="BO173" s="55"/>
      <c r="BP173" s="55"/>
      <c r="BQ173" s="55"/>
      <c r="BR173" s="55"/>
      <c r="BS173" s="55"/>
      <c r="BT173" s="55"/>
      <c r="BU173" s="55"/>
      <c r="BV173" s="55"/>
      <c r="BW173" s="55"/>
      <c r="BX173" s="55"/>
      <c r="BY173" s="55"/>
      <c r="BZ173" s="55"/>
      <c r="CA173" s="55"/>
      <c r="CB173" s="55"/>
    </row>
    <row r="174" spans="1:80" s="60" customFormat="1" x14ac:dyDescent="0.2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  <c r="AG174" s="55"/>
      <c r="AH174" s="55"/>
      <c r="AI174" s="55"/>
      <c r="AJ174" s="55"/>
      <c r="AK174" s="55"/>
      <c r="AL174" s="55"/>
      <c r="AM174" s="55"/>
      <c r="AN174" s="55"/>
      <c r="AO174" s="55"/>
      <c r="AP174" s="55"/>
      <c r="AQ174" s="55"/>
      <c r="AR174" s="55"/>
      <c r="AS174" s="55"/>
      <c r="AT174" s="55"/>
      <c r="AU174" s="55"/>
      <c r="AV174" s="55"/>
      <c r="AW174" s="55"/>
      <c r="AX174" s="55"/>
      <c r="AY174" s="55"/>
      <c r="AZ174" s="55"/>
      <c r="BA174" s="55"/>
      <c r="BB174" s="55"/>
      <c r="BC174" s="55"/>
      <c r="BD174" s="55"/>
      <c r="BE174" s="55"/>
      <c r="BF174" s="55"/>
      <c r="BG174" s="55"/>
      <c r="BH174" s="55"/>
      <c r="BI174" s="55"/>
      <c r="BJ174" s="55"/>
      <c r="BK174" s="55"/>
      <c r="BL174" s="55"/>
      <c r="BM174" s="55"/>
      <c r="BN174" s="55"/>
      <c r="BO174" s="55"/>
      <c r="BP174" s="55"/>
      <c r="BQ174" s="55"/>
      <c r="BR174" s="55"/>
      <c r="BS174" s="55"/>
      <c r="BT174" s="55"/>
      <c r="BU174" s="55"/>
      <c r="BV174" s="55"/>
      <c r="BW174" s="55"/>
      <c r="BX174" s="55"/>
      <c r="BY174" s="55"/>
      <c r="BZ174" s="55"/>
      <c r="CA174" s="55"/>
      <c r="CB174" s="55"/>
    </row>
    <row r="175" spans="1:80" s="60" customFormat="1" x14ac:dyDescent="0.2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  <c r="AG175" s="55"/>
      <c r="AH175" s="55"/>
      <c r="AI175" s="55"/>
      <c r="AJ175" s="55"/>
      <c r="AK175" s="55"/>
      <c r="AL175" s="55"/>
      <c r="AM175" s="55"/>
      <c r="AN175" s="55"/>
      <c r="AO175" s="55"/>
      <c r="AP175" s="55"/>
      <c r="AQ175" s="55"/>
      <c r="AR175" s="55"/>
      <c r="AS175" s="55"/>
      <c r="AT175" s="55"/>
      <c r="AU175" s="55"/>
      <c r="AV175" s="55"/>
      <c r="AW175" s="55"/>
      <c r="AX175" s="55"/>
      <c r="AY175" s="55"/>
      <c r="AZ175" s="55"/>
      <c r="BA175" s="55"/>
      <c r="BB175" s="55"/>
      <c r="BC175" s="55"/>
      <c r="BD175" s="55"/>
      <c r="BE175" s="55"/>
      <c r="BF175" s="55"/>
      <c r="BG175" s="55"/>
      <c r="BH175" s="55"/>
      <c r="BI175" s="55"/>
      <c r="BJ175" s="55"/>
      <c r="BK175" s="55"/>
      <c r="BL175" s="55"/>
      <c r="BM175" s="55"/>
      <c r="BN175" s="55"/>
      <c r="BO175" s="55"/>
      <c r="BP175" s="55"/>
      <c r="BQ175" s="55"/>
      <c r="BR175" s="55"/>
      <c r="BS175" s="55"/>
      <c r="BT175" s="55"/>
      <c r="BU175" s="55"/>
      <c r="BV175" s="55"/>
      <c r="BW175" s="55"/>
      <c r="BX175" s="55"/>
      <c r="BY175" s="55"/>
      <c r="BZ175" s="55"/>
      <c r="CA175" s="55"/>
      <c r="CB175" s="55"/>
    </row>
    <row r="176" spans="1:80" s="60" customFormat="1" x14ac:dyDescent="0.2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  <c r="AG176" s="55"/>
      <c r="AH176" s="55"/>
      <c r="AI176" s="55"/>
      <c r="AJ176" s="55"/>
      <c r="AK176" s="55"/>
      <c r="AL176" s="55"/>
      <c r="AM176" s="55"/>
      <c r="AN176" s="55"/>
      <c r="AO176" s="55"/>
      <c r="AP176" s="55"/>
      <c r="AQ176" s="55"/>
      <c r="AR176" s="55"/>
      <c r="AS176" s="55"/>
      <c r="AT176" s="55"/>
      <c r="AU176" s="55"/>
      <c r="AV176" s="55"/>
      <c r="AW176" s="55"/>
      <c r="AX176" s="55"/>
      <c r="AY176" s="55"/>
      <c r="AZ176" s="55"/>
      <c r="BA176" s="55"/>
      <c r="BB176" s="55"/>
      <c r="BC176" s="55"/>
      <c r="BD176" s="55"/>
      <c r="BE176" s="55"/>
      <c r="BF176" s="55"/>
      <c r="BG176" s="55"/>
      <c r="BH176" s="55"/>
      <c r="BI176" s="55"/>
      <c r="BJ176" s="55"/>
      <c r="BK176" s="55"/>
      <c r="BL176" s="55"/>
      <c r="BM176" s="55"/>
      <c r="BN176" s="55"/>
      <c r="BO176" s="55"/>
      <c r="BP176" s="55"/>
      <c r="BQ176" s="55"/>
      <c r="BR176" s="55"/>
      <c r="BS176" s="55"/>
      <c r="BT176" s="55"/>
      <c r="BU176" s="55"/>
      <c r="BV176" s="55"/>
      <c r="BW176" s="55"/>
      <c r="BX176" s="55"/>
      <c r="BY176" s="55"/>
      <c r="BZ176" s="55"/>
      <c r="CA176" s="55"/>
      <c r="CB176" s="55"/>
    </row>
    <row r="177" spans="1:80" s="60" customFormat="1" x14ac:dyDescent="0.2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  <c r="AG177" s="55"/>
      <c r="AH177" s="55"/>
      <c r="AI177" s="55"/>
      <c r="AJ177" s="55"/>
      <c r="AK177" s="55"/>
      <c r="AL177" s="55"/>
      <c r="AM177" s="55"/>
      <c r="AN177" s="55"/>
      <c r="AO177" s="55"/>
      <c r="AP177" s="55"/>
      <c r="AQ177" s="55"/>
      <c r="AR177" s="55"/>
      <c r="AS177" s="55"/>
      <c r="AT177" s="55"/>
      <c r="AU177" s="55"/>
      <c r="AV177" s="55"/>
      <c r="AW177" s="55"/>
      <c r="AX177" s="55"/>
      <c r="AY177" s="55"/>
      <c r="AZ177" s="55"/>
      <c r="BA177" s="55"/>
      <c r="BB177" s="55"/>
      <c r="BC177" s="55"/>
      <c r="BD177" s="55"/>
      <c r="BE177" s="55"/>
      <c r="BF177" s="55"/>
      <c r="BG177" s="55"/>
      <c r="BH177" s="55"/>
      <c r="BI177" s="55"/>
      <c r="BJ177" s="55"/>
      <c r="BK177" s="55"/>
      <c r="BL177" s="55"/>
      <c r="BM177" s="55"/>
      <c r="BN177" s="55"/>
      <c r="BO177" s="55"/>
      <c r="BP177" s="55"/>
      <c r="BQ177" s="55"/>
      <c r="BR177" s="55"/>
      <c r="BS177" s="55"/>
      <c r="BT177" s="55"/>
      <c r="BU177" s="55"/>
      <c r="BV177" s="55"/>
      <c r="BW177" s="55"/>
      <c r="BX177" s="55"/>
      <c r="BY177" s="55"/>
      <c r="BZ177" s="55"/>
      <c r="CA177" s="55"/>
      <c r="CB177" s="55"/>
    </row>
    <row r="178" spans="1:80" s="60" customFormat="1" x14ac:dyDescent="0.2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  <c r="AG178" s="55"/>
      <c r="AH178" s="55"/>
      <c r="AI178" s="55"/>
      <c r="AJ178" s="55"/>
      <c r="AK178" s="55"/>
      <c r="AL178" s="55"/>
      <c r="AM178" s="55"/>
      <c r="AN178" s="55"/>
      <c r="AO178" s="55"/>
      <c r="AP178" s="55"/>
      <c r="AQ178" s="55"/>
      <c r="AR178" s="55"/>
      <c r="AS178" s="55"/>
      <c r="AT178" s="55"/>
      <c r="AU178" s="55"/>
      <c r="AV178" s="55"/>
      <c r="AW178" s="55"/>
      <c r="AX178" s="55"/>
      <c r="AY178" s="55"/>
      <c r="AZ178" s="55"/>
      <c r="BA178" s="55"/>
      <c r="BB178" s="55"/>
      <c r="BC178" s="55"/>
      <c r="BD178" s="55"/>
      <c r="BE178" s="55"/>
      <c r="BF178" s="55"/>
      <c r="BG178" s="55"/>
      <c r="BH178" s="55"/>
      <c r="BI178" s="55"/>
      <c r="BJ178" s="55"/>
      <c r="BK178" s="55"/>
      <c r="BL178" s="55"/>
      <c r="BM178" s="55"/>
      <c r="BN178" s="55"/>
      <c r="BO178" s="55"/>
      <c r="BP178" s="55"/>
      <c r="BQ178" s="55"/>
      <c r="BR178" s="55"/>
      <c r="BS178" s="55"/>
      <c r="BT178" s="55"/>
      <c r="BU178" s="55"/>
      <c r="BV178" s="55"/>
      <c r="BW178" s="55"/>
      <c r="BX178" s="55"/>
      <c r="BY178" s="55"/>
      <c r="BZ178" s="55"/>
      <c r="CA178" s="55"/>
      <c r="CB178" s="55"/>
    </row>
    <row r="179" spans="1:80" s="60" customFormat="1" x14ac:dyDescent="0.2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  <c r="AG179" s="55"/>
      <c r="AH179" s="55"/>
      <c r="AI179" s="55"/>
      <c r="AJ179" s="55"/>
      <c r="AK179" s="55"/>
      <c r="AL179" s="55"/>
      <c r="AM179" s="55"/>
      <c r="AN179" s="55"/>
      <c r="AO179" s="55"/>
      <c r="AP179" s="55"/>
      <c r="AQ179" s="55"/>
      <c r="AR179" s="55"/>
      <c r="AS179" s="55"/>
      <c r="AT179" s="55"/>
      <c r="AU179" s="55"/>
      <c r="AV179" s="55"/>
      <c r="AW179" s="55"/>
      <c r="AX179" s="55"/>
      <c r="AY179" s="55"/>
      <c r="AZ179" s="55"/>
      <c r="BA179" s="55"/>
      <c r="BB179" s="55"/>
      <c r="BC179" s="55"/>
      <c r="BD179" s="55"/>
      <c r="BE179" s="55"/>
      <c r="BF179" s="55"/>
      <c r="BG179" s="55"/>
      <c r="BH179" s="55"/>
      <c r="BI179" s="55"/>
      <c r="BJ179" s="55"/>
      <c r="BK179" s="55"/>
      <c r="BL179" s="55"/>
      <c r="BM179" s="55"/>
      <c r="BN179" s="55"/>
      <c r="BO179" s="55"/>
      <c r="BP179" s="55"/>
      <c r="BQ179" s="55"/>
      <c r="BR179" s="55"/>
      <c r="BS179" s="55"/>
      <c r="BT179" s="55"/>
      <c r="BU179" s="55"/>
      <c r="BV179" s="55"/>
      <c r="BW179" s="55"/>
      <c r="BX179" s="55"/>
      <c r="BY179" s="55"/>
      <c r="BZ179" s="55"/>
      <c r="CA179" s="55"/>
      <c r="CB179" s="55"/>
    </row>
    <row r="180" spans="1:80" s="60" customFormat="1" x14ac:dyDescent="0.2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  <c r="AG180" s="55"/>
      <c r="AH180" s="55"/>
      <c r="AI180" s="55"/>
      <c r="AJ180" s="55"/>
      <c r="AK180" s="55"/>
      <c r="AL180" s="55"/>
      <c r="AM180" s="55"/>
      <c r="AN180" s="55"/>
      <c r="AO180" s="55"/>
      <c r="AP180" s="55"/>
      <c r="AQ180" s="55"/>
      <c r="AR180" s="55"/>
      <c r="AS180" s="55"/>
      <c r="AT180" s="55"/>
      <c r="AU180" s="55"/>
      <c r="AV180" s="55"/>
      <c r="AW180" s="55"/>
      <c r="AX180" s="55"/>
      <c r="AY180" s="55"/>
      <c r="AZ180" s="55"/>
      <c r="BA180" s="55"/>
      <c r="BB180" s="55"/>
      <c r="BC180" s="55"/>
      <c r="BD180" s="55"/>
      <c r="BE180" s="55"/>
      <c r="BF180" s="55"/>
      <c r="BG180" s="55"/>
      <c r="BH180" s="55"/>
      <c r="BI180" s="55"/>
      <c r="BJ180" s="55"/>
      <c r="BK180" s="55"/>
      <c r="BL180" s="55"/>
      <c r="BM180" s="55"/>
      <c r="BN180" s="55"/>
      <c r="BO180" s="55"/>
      <c r="BP180" s="55"/>
      <c r="BQ180" s="55"/>
      <c r="BR180" s="55"/>
      <c r="BS180" s="55"/>
      <c r="BT180" s="55"/>
      <c r="BU180" s="55"/>
      <c r="BV180" s="55"/>
      <c r="BW180" s="55"/>
      <c r="BX180" s="55"/>
      <c r="BY180" s="55"/>
      <c r="BZ180" s="55"/>
      <c r="CA180" s="55"/>
      <c r="CB180" s="55"/>
    </row>
    <row r="181" spans="1:80" s="60" customFormat="1" x14ac:dyDescent="0.2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  <c r="AG181" s="55"/>
      <c r="AH181" s="55"/>
      <c r="AI181" s="55"/>
      <c r="AJ181" s="55"/>
      <c r="AK181" s="55"/>
      <c r="AL181" s="55"/>
      <c r="AM181" s="55"/>
      <c r="AN181" s="55"/>
      <c r="AO181" s="55"/>
      <c r="AP181" s="55"/>
      <c r="AQ181" s="55"/>
      <c r="AR181" s="55"/>
      <c r="AS181" s="55"/>
      <c r="AT181" s="55"/>
      <c r="AU181" s="55"/>
      <c r="AV181" s="55"/>
      <c r="AW181" s="55"/>
      <c r="AX181" s="55"/>
      <c r="AY181" s="55"/>
      <c r="AZ181" s="55"/>
      <c r="BA181" s="55"/>
      <c r="BB181" s="55"/>
      <c r="BC181" s="55"/>
      <c r="BD181" s="55"/>
      <c r="BE181" s="55"/>
      <c r="BF181" s="55"/>
      <c r="BG181" s="55"/>
      <c r="BH181" s="55"/>
      <c r="BI181" s="55"/>
      <c r="BJ181" s="55"/>
      <c r="BK181" s="55"/>
      <c r="BL181" s="55"/>
      <c r="BM181" s="55"/>
      <c r="BN181" s="55"/>
      <c r="BO181" s="55"/>
      <c r="BP181" s="55"/>
      <c r="BQ181" s="55"/>
      <c r="BR181" s="55"/>
      <c r="BS181" s="55"/>
      <c r="BT181" s="55"/>
      <c r="BU181" s="55"/>
      <c r="BV181" s="55"/>
      <c r="BW181" s="55"/>
      <c r="BX181" s="55"/>
      <c r="BY181" s="55"/>
      <c r="BZ181" s="55"/>
      <c r="CA181" s="55"/>
      <c r="CB181" s="55"/>
    </row>
    <row r="182" spans="1:80" s="60" customFormat="1" x14ac:dyDescent="0.2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  <c r="AG182" s="55"/>
      <c r="AH182" s="55"/>
      <c r="AI182" s="55"/>
      <c r="AJ182" s="55"/>
      <c r="AK182" s="55"/>
      <c r="AL182" s="55"/>
      <c r="AM182" s="55"/>
      <c r="AN182" s="55"/>
      <c r="AO182" s="55"/>
      <c r="AP182" s="55"/>
      <c r="AQ182" s="55"/>
      <c r="AR182" s="55"/>
      <c r="AS182" s="55"/>
      <c r="AT182" s="55"/>
      <c r="AU182" s="55"/>
      <c r="AV182" s="55"/>
      <c r="AW182" s="55"/>
      <c r="AX182" s="55"/>
      <c r="AY182" s="55"/>
      <c r="AZ182" s="55"/>
      <c r="BA182" s="55"/>
      <c r="BB182" s="55"/>
      <c r="BC182" s="55"/>
      <c r="BD182" s="55"/>
      <c r="BE182" s="55"/>
      <c r="BF182" s="55"/>
      <c r="BG182" s="55"/>
      <c r="BH182" s="55"/>
      <c r="BI182" s="55"/>
      <c r="BJ182" s="55"/>
      <c r="BK182" s="55"/>
      <c r="BL182" s="55"/>
      <c r="BM182" s="55"/>
      <c r="BN182" s="55"/>
      <c r="BO182" s="55"/>
      <c r="BP182" s="55"/>
      <c r="BQ182" s="55"/>
      <c r="BR182" s="55"/>
      <c r="BS182" s="55"/>
      <c r="BT182" s="55"/>
      <c r="BU182" s="55"/>
      <c r="BV182" s="55"/>
      <c r="BW182" s="55"/>
      <c r="BX182" s="55"/>
      <c r="BY182" s="55"/>
      <c r="BZ182" s="55"/>
      <c r="CA182" s="55"/>
      <c r="CB182" s="55"/>
    </row>
    <row r="183" spans="1:80" s="60" customFormat="1" x14ac:dyDescent="0.2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  <c r="AG183" s="55"/>
      <c r="AH183" s="55"/>
      <c r="AI183" s="55"/>
      <c r="AJ183" s="55"/>
      <c r="AK183" s="55"/>
      <c r="AL183" s="55"/>
      <c r="AM183" s="55"/>
      <c r="AN183" s="55"/>
      <c r="AO183" s="55"/>
      <c r="AP183" s="55"/>
      <c r="AQ183" s="55"/>
      <c r="AR183" s="55"/>
      <c r="AS183" s="55"/>
      <c r="AT183" s="55"/>
      <c r="AU183" s="55"/>
      <c r="AV183" s="55"/>
      <c r="AW183" s="55"/>
      <c r="AX183" s="55"/>
      <c r="AY183" s="55"/>
      <c r="AZ183" s="55"/>
      <c r="BA183" s="55"/>
      <c r="BB183" s="55"/>
      <c r="BC183" s="55"/>
      <c r="BD183" s="55"/>
      <c r="BE183" s="55"/>
      <c r="BF183" s="55"/>
      <c r="BG183" s="55"/>
      <c r="BH183" s="55"/>
      <c r="BI183" s="55"/>
      <c r="BJ183" s="55"/>
      <c r="BK183" s="55"/>
      <c r="BL183" s="55"/>
      <c r="BM183" s="55"/>
      <c r="BN183" s="55"/>
      <c r="BO183" s="55"/>
      <c r="BP183" s="55"/>
      <c r="BQ183" s="55"/>
      <c r="BR183" s="55"/>
      <c r="BS183" s="55"/>
      <c r="BT183" s="55"/>
      <c r="BU183" s="55"/>
      <c r="BV183" s="55"/>
      <c r="BW183" s="55"/>
      <c r="BX183" s="55"/>
      <c r="BY183" s="55"/>
      <c r="BZ183" s="55"/>
      <c r="CA183" s="55"/>
      <c r="CB183" s="55"/>
    </row>
    <row r="184" spans="1:80" s="60" customFormat="1" x14ac:dyDescent="0.2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  <c r="AG184" s="55"/>
      <c r="AH184" s="55"/>
      <c r="AI184" s="55"/>
      <c r="AJ184" s="55"/>
      <c r="AK184" s="55"/>
      <c r="AL184" s="55"/>
      <c r="AM184" s="55"/>
      <c r="AN184" s="55"/>
      <c r="AO184" s="55"/>
      <c r="AP184" s="55"/>
      <c r="AQ184" s="55"/>
      <c r="AR184" s="55"/>
      <c r="AS184" s="55"/>
      <c r="AT184" s="55"/>
      <c r="AU184" s="55"/>
      <c r="AV184" s="55"/>
      <c r="AW184" s="55"/>
      <c r="AX184" s="55"/>
      <c r="AY184" s="55"/>
      <c r="AZ184" s="55"/>
      <c r="BA184" s="55"/>
      <c r="BB184" s="55"/>
      <c r="BC184" s="55"/>
      <c r="BD184" s="55"/>
      <c r="BE184" s="55"/>
      <c r="BF184" s="55"/>
      <c r="BG184" s="55"/>
      <c r="BH184" s="55"/>
      <c r="BI184" s="55"/>
      <c r="BJ184" s="55"/>
      <c r="BK184" s="55"/>
      <c r="BL184" s="55"/>
      <c r="BM184" s="55"/>
      <c r="BN184" s="55"/>
      <c r="BO184" s="55"/>
      <c r="BP184" s="55"/>
      <c r="BQ184" s="55"/>
      <c r="BR184" s="55"/>
      <c r="BS184" s="55"/>
      <c r="BT184" s="55"/>
      <c r="BU184" s="55"/>
      <c r="BV184" s="55"/>
      <c r="BW184" s="55"/>
      <c r="BX184" s="55"/>
      <c r="BY184" s="55"/>
      <c r="BZ184" s="55"/>
      <c r="CA184" s="55"/>
      <c r="CB184" s="55"/>
    </row>
    <row r="185" spans="1:80" s="60" customFormat="1" x14ac:dyDescent="0.2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  <c r="AG185" s="55"/>
      <c r="AH185" s="55"/>
      <c r="AI185" s="55"/>
      <c r="AJ185" s="55"/>
      <c r="AK185" s="55"/>
      <c r="AL185" s="55"/>
      <c r="AM185" s="55"/>
      <c r="AN185" s="55"/>
      <c r="AO185" s="55"/>
      <c r="AP185" s="55"/>
      <c r="AQ185" s="55"/>
      <c r="AR185" s="55"/>
      <c r="AS185" s="55"/>
      <c r="AT185" s="55"/>
      <c r="AU185" s="55"/>
      <c r="AV185" s="55"/>
      <c r="AW185" s="55"/>
      <c r="AX185" s="55"/>
      <c r="AY185" s="55"/>
      <c r="AZ185" s="55"/>
      <c r="BA185" s="55"/>
      <c r="BB185" s="55"/>
      <c r="BC185" s="55"/>
      <c r="BD185" s="55"/>
      <c r="BE185" s="55"/>
      <c r="BF185" s="55"/>
      <c r="BG185" s="55"/>
      <c r="BH185" s="55"/>
      <c r="BI185" s="55"/>
      <c r="BJ185" s="55"/>
      <c r="BK185" s="55"/>
      <c r="BL185" s="55"/>
      <c r="BM185" s="55"/>
      <c r="BN185" s="55"/>
      <c r="BO185" s="55"/>
      <c r="BP185" s="55"/>
      <c r="BQ185" s="55"/>
      <c r="BR185" s="55"/>
      <c r="BS185" s="55"/>
      <c r="BT185" s="55"/>
      <c r="BU185" s="55"/>
      <c r="BV185" s="55"/>
      <c r="BW185" s="55"/>
      <c r="BX185" s="55"/>
      <c r="BY185" s="55"/>
      <c r="BZ185" s="55"/>
      <c r="CA185" s="55"/>
      <c r="CB185" s="55"/>
    </row>
    <row r="186" spans="1:80" s="60" customFormat="1" x14ac:dyDescent="0.2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  <c r="AG186" s="55"/>
      <c r="AH186" s="55"/>
      <c r="AI186" s="55"/>
      <c r="AJ186" s="55"/>
      <c r="AK186" s="55"/>
      <c r="AL186" s="55"/>
      <c r="AM186" s="55"/>
      <c r="AN186" s="55"/>
      <c r="AO186" s="55"/>
      <c r="AP186" s="55"/>
      <c r="AQ186" s="55"/>
      <c r="AR186" s="55"/>
      <c r="AS186" s="55"/>
      <c r="AT186" s="55"/>
      <c r="AU186" s="55"/>
      <c r="AV186" s="55"/>
      <c r="AW186" s="55"/>
      <c r="AX186" s="55"/>
      <c r="AY186" s="55"/>
      <c r="AZ186" s="55"/>
      <c r="BA186" s="55"/>
      <c r="BB186" s="55"/>
      <c r="BC186" s="55"/>
      <c r="BD186" s="55"/>
      <c r="BE186" s="55"/>
      <c r="BF186" s="55"/>
      <c r="BG186" s="55"/>
      <c r="BH186" s="55"/>
      <c r="BI186" s="55"/>
      <c r="BJ186" s="55"/>
      <c r="BK186" s="55"/>
      <c r="BL186" s="55"/>
      <c r="BM186" s="55"/>
      <c r="BN186" s="55"/>
      <c r="BO186" s="55"/>
      <c r="BP186" s="55"/>
      <c r="BQ186" s="55"/>
      <c r="BR186" s="55"/>
      <c r="BS186" s="55"/>
      <c r="BT186" s="55"/>
      <c r="BU186" s="55"/>
      <c r="BV186" s="55"/>
      <c r="BW186" s="55"/>
      <c r="BX186" s="55"/>
      <c r="BY186" s="55"/>
      <c r="BZ186" s="55"/>
      <c r="CA186" s="55"/>
      <c r="CB186" s="55"/>
    </row>
    <row r="187" spans="1:80" s="60" customFormat="1" x14ac:dyDescent="0.2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  <c r="AG187" s="55"/>
      <c r="AH187" s="55"/>
      <c r="AI187" s="55"/>
      <c r="AJ187" s="55"/>
      <c r="AK187" s="55"/>
      <c r="AL187" s="55"/>
      <c r="AM187" s="55"/>
      <c r="AN187" s="55"/>
      <c r="AO187" s="55"/>
      <c r="AP187" s="55"/>
      <c r="AQ187" s="55"/>
      <c r="AR187" s="55"/>
      <c r="AS187" s="55"/>
      <c r="AT187" s="55"/>
      <c r="AU187" s="55"/>
      <c r="AV187" s="55"/>
      <c r="AW187" s="55"/>
      <c r="AX187" s="55"/>
      <c r="AY187" s="55"/>
      <c r="AZ187" s="55"/>
      <c r="BA187" s="55"/>
      <c r="BB187" s="55"/>
      <c r="BC187" s="55"/>
      <c r="BD187" s="55"/>
      <c r="BE187" s="55"/>
      <c r="BF187" s="55"/>
      <c r="BG187" s="55"/>
      <c r="BH187" s="55"/>
      <c r="BI187" s="55"/>
      <c r="BJ187" s="55"/>
      <c r="BK187" s="55"/>
      <c r="BL187" s="55"/>
      <c r="BM187" s="55"/>
      <c r="BN187" s="55"/>
      <c r="BO187" s="55"/>
      <c r="BP187" s="55"/>
      <c r="BQ187" s="55"/>
      <c r="BR187" s="55"/>
      <c r="BS187" s="55"/>
      <c r="BT187" s="55"/>
      <c r="BU187" s="55"/>
      <c r="BV187" s="55"/>
      <c r="BW187" s="55"/>
      <c r="BX187" s="55"/>
      <c r="BY187" s="55"/>
      <c r="BZ187" s="55"/>
      <c r="CA187" s="55"/>
      <c r="CB187" s="55"/>
    </row>
    <row r="188" spans="1:80" s="60" customFormat="1" x14ac:dyDescent="0.2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  <c r="AG188" s="55"/>
      <c r="AH188" s="55"/>
      <c r="AI188" s="55"/>
      <c r="AJ188" s="55"/>
      <c r="AK188" s="55"/>
      <c r="AL188" s="55"/>
      <c r="AM188" s="55"/>
      <c r="AN188" s="55"/>
      <c r="AO188" s="55"/>
      <c r="AP188" s="55"/>
      <c r="AQ188" s="55"/>
      <c r="AR188" s="55"/>
      <c r="AS188" s="55"/>
      <c r="AT188" s="55"/>
      <c r="AU188" s="55"/>
      <c r="AV188" s="55"/>
      <c r="AW188" s="55"/>
      <c r="AX188" s="55"/>
      <c r="AY188" s="55"/>
      <c r="AZ188" s="55"/>
      <c r="BA188" s="55"/>
      <c r="BB188" s="55"/>
      <c r="BC188" s="55"/>
      <c r="BD188" s="55"/>
      <c r="BE188" s="55"/>
      <c r="BF188" s="55"/>
      <c r="BG188" s="55"/>
      <c r="BH188" s="55"/>
      <c r="BI188" s="55"/>
      <c r="BJ188" s="55"/>
      <c r="BK188" s="55"/>
      <c r="BL188" s="55"/>
      <c r="BM188" s="55"/>
      <c r="BN188" s="55"/>
      <c r="BO188" s="55"/>
      <c r="BP188" s="55"/>
      <c r="BQ188" s="55"/>
      <c r="BR188" s="55"/>
      <c r="BS188" s="55"/>
      <c r="BT188" s="55"/>
      <c r="BU188" s="55"/>
      <c r="BV188" s="55"/>
      <c r="BW188" s="55"/>
      <c r="BX188" s="55"/>
      <c r="BY188" s="55"/>
      <c r="BZ188" s="55"/>
      <c r="CA188" s="55"/>
      <c r="CB188" s="55"/>
    </row>
    <row r="189" spans="1:80" s="60" customFormat="1" x14ac:dyDescent="0.2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  <c r="AG189" s="55"/>
      <c r="AH189" s="55"/>
      <c r="AI189" s="55"/>
      <c r="AJ189" s="55"/>
      <c r="AK189" s="55"/>
      <c r="AL189" s="55"/>
      <c r="AM189" s="55"/>
      <c r="AN189" s="55"/>
      <c r="AO189" s="55"/>
      <c r="AP189" s="55"/>
      <c r="AQ189" s="55"/>
      <c r="AR189" s="55"/>
      <c r="AS189" s="55"/>
      <c r="AT189" s="55"/>
      <c r="AU189" s="55"/>
      <c r="AV189" s="55"/>
      <c r="AW189" s="55"/>
      <c r="AX189" s="55"/>
      <c r="AY189" s="55"/>
      <c r="AZ189" s="55"/>
      <c r="BA189" s="55"/>
      <c r="BB189" s="55"/>
      <c r="BC189" s="55"/>
      <c r="BD189" s="55"/>
      <c r="BE189" s="55"/>
      <c r="BF189" s="55"/>
      <c r="BG189" s="55"/>
      <c r="BH189" s="55"/>
      <c r="BI189" s="55"/>
      <c r="BJ189" s="55"/>
      <c r="BK189" s="55"/>
      <c r="BL189" s="55"/>
      <c r="BM189" s="55"/>
      <c r="BN189" s="55"/>
      <c r="BO189" s="55"/>
      <c r="BP189" s="55"/>
      <c r="BQ189" s="55"/>
      <c r="BR189" s="55"/>
      <c r="BS189" s="55"/>
      <c r="BT189" s="55"/>
      <c r="BU189" s="55"/>
      <c r="BV189" s="55"/>
      <c r="BW189" s="55"/>
      <c r="BX189" s="55"/>
      <c r="BY189" s="55"/>
      <c r="BZ189" s="55"/>
      <c r="CA189" s="55"/>
      <c r="CB189" s="55"/>
    </row>
    <row r="190" spans="1:80" s="60" customFormat="1" x14ac:dyDescent="0.2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  <c r="AG190" s="55"/>
      <c r="AH190" s="55"/>
      <c r="AI190" s="55"/>
      <c r="AJ190" s="55"/>
      <c r="AK190" s="55"/>
      <c r="AL190" s="55"/>
      <c r="AM190" s="55"/>
      <c r="AN190" s="55"/>
      <c r="AO190" s="55"/>
      <c r="AP190" s="55"/>
      <c r="AQ190" s="55"/>
      <c r="AR190" s="55"/>
      <c r="AS190" s="55"/>
      <c r="AT190" s="55"/>
      <c r="AU190" s="55"/>
      <c r="AV190" s="55"/>
      <c r="AW190" s="55"/>
      <c r="AX190" s="55"/>
      <c r="AY190" s="55"/>
      <c r="AZ190" s="55"/>
      <c r="BA190" s="55"/>
      <c r="BB190" s="55"/>
      <c r="BC190" s="55"/>
      <c r="BD190" s="55"/>
      <c r="BE190" s="55"/>
      <c r="BF190" s="55"/>
      <c r="BG190" s="55"/>
      <c r="BH190" s="55"/>
      <c r="BI190" s="55"/>
      <c r="BJ190" s="55"/>
      <c r="BK190" s="55"/>
      <c r="BL190" s="55"/>
      <c r="BM190" s="55"/>
      <c r="BN190" s="55"/>
      <c r="BO190" s="55"/>
      <c r="BP190" s="55"/>
      <c r="BQ190" s="55"/>
      <c r="BR190" s="55"/>
      <c r="BS190" s="55"/>
      <c r="BT190" s="55"/>
      <c r="BU190" s="55"/>
      <c r="BV190" s="55"/>
      <c r="BW190" s="55"/>
      <c r="BX190" s="55"/>
      <c r="BY190" s="55"/>
      <c r="BZ190" s="55"/>
      <c r="CA190" s="55"/>
      <c r="CB190" s="55"/>
    </row>
    <row r="191" spans="1:80" s="60" customFormat="1" x14ac:dyDescent="0.2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  <c r="AG191" s="55"/>
      <c r="AH191" s="55"/>
      <c r="AI191" s="55"/>
      <c r="AJ191" s="55"/>
      <c r="AK191" s="55"/>
      <c r="AL191" s="55"/>
      <c r="AM191" s="55"/>
      <c r="AN191" s="55"/>
      <c r="AO191" s="55"/>
      <c r="AP191" s="55"/>
      <c r="AQ191" s="55"/>
      <c r="AR191" s="55"/>
      <c r="AS191" s="55"/>
      <c r="AT191" s="55"/>
      <c r="AU191" s="55"/>
      <c r="AV191" s="55"/>
      <c r="AW191" s="55"/>
      <c r="AX191" s="55"/>
      <c r="AY191" s="55"/>
      <c r="AZ191" s="55"/>
      <c r="BA191" s="55"/>
      <c r="BB191" s="55"/>
      <c r="BC191" s="55"/>
      <c r="BD191" s="55"/>
      <c r="BE191" s="55"/>
      <c r="BF191" s="55"/>
      <c r="BG191" s="55"/>
      <c r="BH191" s="55"/>
      <c r="BI191" s="55"/>
      <c r="BJ191" s="55"/>
      <c r="BK191" s="55"/>
      <c r="BL191" s="55"/>
      <c r="BM191" s="55"/>
      <c r="BN191" s="55"/>
      <c r="BO191" s="55"/>
      <c r="BP191" s="55"/>
      <c r="BQ191" s="55"/>
      <c r="BR191" s="55"/>
      <c r="BS191" s="55"/>
      <c r="BT191" s="55"/>
      <c r="BU191" s="55"/>
      <c r="BV191" s="55"/>
      <c r="BW191" s="55"/>
      <c r="BX191" s="55"/>
      <c r="BY191" s="55"/>
      <c r="BZ191" s="55"/>
      <c r="CA191" s="55"/>
      <c r="CB191" s="55"/>
    </row>
    <row r="192" spans="1:80" s="60" customFormat="1" x14ac:dyDescent="0.2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  <c r="AG192" s="55"/>
      <c r="AH192" s="55"/>
      <c r="AI192" s="55"/>
      <c r="AJ192" s="55"/>
      <c r="AK192" s="55"/>
      <c r="AL192" s="55"/>
      <c r="AM192" s="55"/>
      <c r="AN192" s="55"/>
      <c r="AO192" s="55"/>
      <c r="AP192" s="55"/>
      <c r="AQ192" s="55"/>
      <c r="AR192" s="55"/>
      <c r="AS192" s="55"/>
      <c r="AT192" s="55"/>
      <c r="AU192" s="55"/>
      <c r="AV192" s="55"/>
      <c r="AW192" s="55"/>
      <c r="AX192" s="55"/>
      <c r="AY192" s="55"/>
      <c r="AZ192" s="55"/>
      <c r="BA192" s="55"/>
      <c r="BB192" s="55"/>
      <c r="BC192" s="55"/>
      <c r="BD192" s="55"/>
      <c r="BE192" s="55"/>
      <c r="BF192" s="55"/>
      <c r="BG192" s="55"/>
      <c r="BH192" s="55"/>
      <c r="BI192" s="55"/>
      <c r="BJ192" s="55"/>
      <c r="BK192" s="55"/>
      <c r="BL192" s="55"/>
      <c r="BM192" s="55"/>
      <c r="BN192" s="55"/>
      <c r="BO192" s="55"/>
      <c r="BP192" s="55"/>
      <c r="BQ192" s="55"/>
      <c r="BR192" s="55"/>
      <c r="BS192" s="55"/>
      <c r="BT192" s="55"/>
      <c r="BU192" s="55"/>
      <c r="BV192" s="55"/>
      <c r="BW192" s="55"/>
      <c r="BX192" s="55"/>
      <c r="BY192" s="55"/>
      <c r="BZ192" s="55"/>
      <c r="CA192" s="55"/>
      <c r="CB192" s="55"/>
    </row>
    <row r="193" spans="1:80" s="60" customFormat="1" x14ac:dyDescent="0.2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  <c r="AG193" s="55"/>
      <c r="AH193" s="55"/>
      <c r="AI193" s="55"/>
      <c r="AJ193" s="55"/>
      <c r="AK193" s="55"/>
      <c r="AL193" s="55"/>
      <c r="AM193" s="55"/>
      <c r="AN193" s="55"/>
      <c r="AO193" s="55"/>
      <c r="AP193" s="55"/>
      <c r="AQ193" s="55"/>
      <c r="AR193" s="55"/>
      <c r="AS193" s="55"/>
      <c r="AT193" s="55"/>
      <c r="AU193" s="55"/>
      <c r="AV193" s="55"/>
      <c r="AW193" s="55"/>
      <c r="AX193" s="55"/>
      <c r="AY193" s="55"/>
      <c r="AZ193" s="55"/>
      <c r="BA193" s="55"/>
      <c r="BB193" s="55"/>
      <c r="BC193" s="55"/>
      <c r="BD193" s="55"/>
      <c r="BE193" s="55"/>
      <c r="BF193" s="55"/>
      <c r="BG193" s="55"/>
      <c r="BH193" s="55"/>
      <c r="BI193" s="55"/>
      <c r="BJ193" s="55"/>
      <c r="BK193" s="55"/>
      <c r="BL193" s="55"/>
      <c r="BM193" s="55"/>
      <c r="BN193" s="55"/>
      <c r="BO193" s="55"/>
      <c r="BP193" s="55"/>
      <c r="BQ193" s="55"/>
      <c r="BR193" s="55"/>
      <c r="BS193" s="55"/>
      <c r="BT193" s="55"/>
      <c r="BU193" s="55"/>
      <c r="BV193" s="55"/>
      <c r="BW193" s="55"/>
      <c r="BX193" s="55"/>
      <c r="BY193" s="55"/>
      <c r="BZ193" s="55"/>
      <c r="CA193" s="55"/>
      <c r="CB193" s="55"/>
    </row>
    <row r="194" spans="1:80" s="60" customFormat="1" x14ac:dyDescent="0.2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  <c r="AG194" s="55"/>
      <c r="AH194" s="55"/>
      <c r="AI194" s="55"/>
      <c r="AJ194" s="55"/>
      <c r="AK194" s="55"/>
      <c r="AL194" s="55"/>
      <c r="AM194" s="55"/>
      <c r="AN194" s="55"/>
      <c r="AO194" s="55"/>
      <c r="AP194" s="55"/>
      <c r="AQ194" s="55"/>
      <c r="AR194" s="55"/>
      <c r="AS194" s="55"/>
      <c r="AT194" s="55"/>
      <c r="AU194" s="55"/>
      <c r="AV194" s="55"/>
      <c r="AW194" s="55"/>
      <c r="AX194" s="55"/>
      <c r="AY194" s="55"/>
      <c r="AZ194" s="55"/>
      <c r="BA194" s="55"/>
      <c r="BB194" s="55"/>
      <c r="BC194" s="55"/>
      <c r="BD194" s="55"/>
      <c r="BE194" s="55"/>
      <c r="BF194" s="55"/>
      <c r="BG194" s="55"/>
      <c r="BH194" s="55"/>
      <c r="BI194" s="55"/>
      <c r="BJ194" s="55"/>
      <c r="BK194" s="55"/>
      <c r="BL194" s="55"/>
      <c r="BM194" s="55"/>
      <c r="BN194" s="55"/>
      <c r="BO194" s="55"/>
      <c r="BP194" s="55"/>
      <c r="BQ194" s="55"/>
      <c r="BR194" s="55"/>
      <c r="BS194" s="55"/>
      <c r="BT194" s="55"/>
      <c r="BU194" s="55"/>
      <c r="BV194" s="55"/>
      <c r="BW194" s="55"/>
      <c r="BX194" s="55"/>
      <c r="BY194" s="55"/>
      <c r="BZ194" s="55"/>
      <c r="CA194" s="55"/>
      <c r="CB194" s="55"/>
    </row>
    <row r="195" spans="1:80" s="60" customFormat="1" x14ac:dyDescent="0.2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  <c r="AG195" s="55"/>
      <c r="AH195" s="55"/>
      <c r="AI195" s="55"/>
      <c r="AJ195" s="55"/>
      <c r="AK195" s="55"/>
      <c r="AL195" s="55"/>
      <c r="AM195" s="55"/>
      <c r="AN195" s="55"/>
      <c r="AO195" s="55"/>
      <c r="AP195" s="55"/>
      <c r="AQ195" s="55"/>
      <c r="AR195" s="55"/>
      <c r="AS195" s="55"/>
      <c r="AT195" s="55"/>
      <c r="AU195" s="55"/>
      <c r="AV195" s="55"/>
      <c r="AW195" s="55"/>
      <c r="AX195" s="55"/>
      <c r="AY195" s="55"/>
      <c r="AZ195" s="55"/>
      <c r="BA195" s="55"/>
      <c r="BB195" s="55"/>
      <c r="BC195" s="55"/>
      <c r="BD195" s="55"/>
      <c r="BE195" s="55"/>
      <c r="BF195" s="55"/>
      <c r="BG195" s="55"/>
      <c r="BH195" s="55"/>
      <c r="BI195" s="55"/>
      <c r="BJ195" s="55"/>
      <c r="BK195" s="55"/>
      <c r="BL195" s="55"/>
      <c r="BM195" s="55"/>
      <c r="BN195" s="55"/>
      <c r="BO195" s="55"/>
      <c r="BP195" s="55"/>
      <c r="BQ195" s="55"/>
      <c r="BR195" s="55"/>
      <c r="BS195" s="55"/>
      <c r="BT195" s="55"/>
      <c r="BU195" s="55"/>
      <c r="BV195" s="55"/>
      <c r="BW195" s="55"/>
      <c r="BX195" s="55"/>
      <c r="BY195" s="55"/>
      <c r="BZ195" s="55"/>
      <c r="CA195" s="55"/>
      <c r="CB195" s="55"/>
    </row>
    <row r="196" spans="1:80" s="60" customFormat="1" x14ac:dyDescent="0.2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  <c r="AG196" s="55"/>
      <c r="AH196" s="55"/>
      <c r="AI196" s="55"/>
      <c r="AJ196" s="55"/>
      <c r="AK196" s="55"/>
      <c r="AL196" s="55"/>
      <c r="AM196" s="55"/>
      <c r="AN196" s="55"/>
      <c r="AO196" s="55"/>
      <c r="AP196" s="55"/>
      <c r="AQ196" s="55"/>
      <c r="AR196" s="55"/>
      <c r="AS196" s="55"/>
      <c r="AT196" s="55"/>
      <c r="AU196" s="55"/>
      <c r="AV196" s="55"/>
      <c r="AW196" s="55"/>
      <c r="AX196" s="55"/>
      <c r="AY196" s="55"/>
      <c r="AZ196" s="55"/>
      <c r="BA196" s="55"/>
      <c r="BB196" s="55"/>
      <c r="BC196" s="55"/>
      <c r="BD196" s="55"/>
      <c r="BE196" s="55"/>
      <c r="BF196" s="55"/>
      <c r="BG196" s="55"/>
      <c r="BH196" s="55"/>
      <c r="BI196" s="55"/>
      <c r="BJ196" s="55"/>
      <c r="BK196" s="55"/>
      <c r="BL196" s="55"/>
      <c r="BM196" s="55"/>
      <c r="BN196" s="55"/>
      <c r="BO196" s="55"/>
      <c r="BP196" s="55"/>
      <c r="BQ196" s="55"/>
      <c r="BR196" s="55"/>
      <c r="BS196" s="55"/>
      <c r="BT196" s="55"/>
      <c r="BU196" s="55"/>
      <c r="BV196" s="55"/>
      <c r="BW196" s="55"/>
      <c r="BX196" s="55"/>
      <c r="BY196" s="55"/>
      <c r="BZ196" s="55"/>
      <c r="CA196" s="55"/>
      <c r="CB196" s="55"/>
    </row>
    <row r="197" spans="1:80" s="60" customFormat="1" x14ac:dyDescent="0.2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  <c r="AG197" s="55"/>
      <c r="AH197" s="55"/>
      <c r="AI197" s="55"/>
      <c r="AJ197" s="55"/>
      <c r="AK197" s="55"/>
      <c r="AL197" s="55"/>
      <c r="AM197" s="55"/>
      <c r="AN197" s="55"/>
      <c r="AO197" s="55"/>
      <c r="AP197" s="55"/>
      <c r="AQ197" s="55"/>
      <c r="AR197" s="55"/>
      <c r="AS197" s="55"/>
      <c r="AT197" s="55"/>
      <c r="AU197" s="55"/>
      <c r="AV197" s="55"/>
      <c r="AW197" s="55"/>
      <c r="AX197" s="55"/>
      <c r="AY197" s="55"/>
      <c r="AZ197" s="55"/>
      <c r="BA197" s="55"/>
      <c r="BB197" s="55"/>
      <c r="BC197" s="55"/>
      <c r="BD197" s="55"/>
      <c r="BE197" s="55"/>
      <c r="BF197" s="55"/>
      <c r="BG197" s="55"/>
      <c r="BH197" s="55"/>
      <c r="BI197" s="55"/>
      <c r="BJ197" s="55"/>
      <c r="BK197" s="55"/>
      <c r="BL197" s="55"/>
      <c r="BM197" s="55"/>
      <c r="BN197" s="55"/>
      <c r="BO197" s="55"/>
      <c r="BP197" s="55"/>
      <c r="BQ197" s="55"/>
      <c r="BR197" s="55"/>
      <c r="BS197" s="55"/>
      <c r="BT197" s="55"/>
      <c r="BU197" s="55"/>
      <c r="BV197" s="55"/>
      <c r="BW197" s="55"/>
      <c r="BX197" s="55"/>
      <c r="BY197" s="55"/>
      <c r="BZ197" s="55"/>
      <c r="CA197" s="55"/>
      <c r="CB197" s="55"/>
    </row>
    <row r="198" spans="1:80" s="60" customFormat="1" x14ac:dyDescent="0.2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  <c r="AG198" s="55"/>
      <c r="AH198" s="55"/>
      <c r="AI198" s="55"/>
      <c r="AJ198" s="55"/>
      <c r="AK198" s="55"/>
      <c r="AL198" s="55"/>
      <c r="AM198" s="55"/>
      <c r="AN198" s="55"/>
      <c r="AO198" s="55"/>
      <c r="AP198" s="55"/>
      <c r="AQ198" s="55"/>
      <c r="AR198" s="55"/>
      <c r="AS198" s="55"/>
      <c r="AT198" s="55"/>
      <c r="AU198" s="55"/>
      <c r="AV198" s="55"/>
      <c r="AW198" s="55"/>
      <c r="AX198" s="55"/>
      <c r="AY198" s="55"/>
      <c r="AZ198" s="55"/>
      <c r="BA198" s="55"/>
      <c r="BB198" s="55"/>
      <c r="BC198" s="55"/>
      <c r="BD198" s="55"/>
      <c r="BE198" s="55"/>
      <c r="BF198" s="55"/>
      <c r="BG198" s="55"/>
      <c r="BH198" s="55"/>
      <c r="BI198" s="55"/>
      <c r="BJ198" s="55"/>
      <c r="BK198" s="55"/>
      <c r="BL198" s="55"/>
      <c r="BM198" s="55"/>
      <c r="BN198" s="55"/>
      <c r="BO198" s="55"/>
      <c r="BP198" s="55"/>
      <c r="BQ198" s="55"/>
      <c r="BR198" s="55"/>
      <c r="BS198" s="55"/>
      <c r="BT198" s="55"/>
      <c r="BU198" s="55"/>
      <c r="BV198" s="55"/>
      <c r="BW198" s="55"/>
      <c r="BX198" s="55"/>
      <c r="BY198" s="55"/>
      <c r="BZ198" s="55"/>
      <c r="CA198" s="55"/>
      <c r="CB198" s="55"/>
    </row>
    <row r="199" spans="1:80" s="60" customFormat="1" x14ac:dyDescent="0.2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  <c r="AG199" s="55"/>
      <c r="AH199" s="55"/>
      <c r="AI199" s="55"/>
      <c r="AJ199" s="55"/>
      <c r="AK199" s="55"/>
      <c r="AL199" s="55"/>
      <c r="AM199" s="55"/>
      <c r="AN199" s="55"/>
      <c r="AO199" s="55"/>
      <c r="AP199" s="55"/>
      <c r="AQ199" s="55"/>
      <c r="AR199" s="55"/>
      <c r="AS199" s="55"/>
      <c r="AT199" s="55"/>
      <c r="AU199" s="55"/>
      <c r="AV199" s="55"/>
      <c r="AW199" s="55"/>
      <c r="AX199" s="55"/>
      <c r="AY199" s="55"/>
      <c r="AZ199" s="55"/>
      <c r="BA199" s="55"/>
      <c r="BB199" s="55"/>
      <c r="BC199" s="55"/>
      <c r="BD199" s="55"/>
      <c r="BE199" s="55"/>
      <c r="BF199" s="55"/>
      <c r="BG199" s="55"/>
      <c r="BH199" s="55"/>
      <c r="BI199" s="55"/>
      <c r="BJ199" s="55"/>
      <c r="BK199" s="55"/>
      <c r="BL199" s="55"/>
      <c r="BM199" s="55"/>
      <c r="BN199" s="55"/>
      <c r="BO199" s="55"/>
      <c r="BP199" s="55"/>
      <c r="BQ199" s="55"/>
      <c r="BR199" s="55"/>
      <c r="BS199" s="55"/>
      <c r="BT199" s="55"/>
      <c r="BU199" s="55"/>
      <c r="BV199" s="55"/>
      <c r="BW199" s="55"/>
      <c r="BX199" s="55"/>
      <c r="BY199" s="55"/>
      <c r="BZ199" s="55"/>
      <c r="CA199" s="55"/>
      <c r="CB199" s="55"/>
    </row>
    <row r="200" spans="1:80" s="60" customFormat="1" x14ac:dyDescent="0.2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55"/>
      <c r="AO200" s="55"/>
      <c r="AP200" s="55"/>
      <c r="AQ200" s="55"/>
      <c r="AR200" s="55"/>
      <c r="AS200" s="55"/>
      <c r="AT200" s="55"/>
      <c r="AU200" s="55"/>
      <c r="AV200" s="55"/>
      <c r="AW200" s="55"/>
      <c r="AX200" s="55"/>
      <c r="AY200" s="55"/>
      <c r="AZ200" s="55"/>
      <c r="BA200" s="55"/>
      <c r="BB200" s="55"/>
      <c r="BC200" s="55"/>
      <c r="BD200" s="55"/>
      <c r="BE200" s="55"/>
      <c r="BF200" s="55"/>
      <c r="BG200" s="55"/>
      <c r="BH200" s="55"/>
      <c r="BI200" s="55"/>
      <c r="BJ200" s="55"/>
      <c r="BK200" s="55"/>
      <c r="BL200" s="55"/>
      <c r="BM200" s="55"/>
      <c r="BN200" s="55"/>
      <c r="BO200" s="55"/>
      <c r="BP200" s="55"/>
      <c r="BQ200" s="55"/>
      <c r="BR200" s="55"/>
      <c r="BS200" s="55"/>
      <c r="BT200" s="55"/>
      <c r="BU200" s="55"/>
      <c r="BV200" s="55"/>
      <c r="BW200" s="55"/>
      <c r="BX200" s="55"/>
      <c r="BY200" s="55"/>
      <c r="BZ200" s="55"/>
      <c r="CA200" s="55"/>
      <c r="CB200" s="55"/>
    </row>
    <row r="201" spans="1:80" s="60" customFormat="1" x14ac:dyDescent="0.2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</row>
    <row r="202" spans="1:80" s="60" customFormat="1" x14ac:dyDescent="0.2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55"/>
      <c r="AO202" s="55"/>
      <c r="AP202" s="55"/>
      <c r="AQ202" s="55"/>
      <c r="AR202" s="55"/>
      <c r="AS202" s="55"/>
      <c r="AT202" s="55"/>
      <c r="AU202" s="55"/>
      <c r="AV202" s="55"/>
      <c r="AW202" s="55"/>
      <c r="AX202" s="55"/>
      <c r="AY202" s="55"/>
      <c r="AZ202" s="55"/>
      <c r="BA202" s="55"/>
      <c r="BB202" s="55"/>
      <c r="BC202" s="55"/>
      <c r="BD202" s="55"/>
      <c r="BE202" s="55"/>
      <c r="BF202" s="55"/>
      <c r="BG202" s="55"/>
      <c r="BH202" s="55"/>
      <c r="BI202" s="55"/>
      <c r="BJ202" s="55"/>
      <c r="BK202" s="55"/>
      <c r="BL202" s="55"/>
      <c r="BM202" s="55"/>
      <c r="BN202" s="55"/>
      <c r="BO202" s="55"/>
      <c r="BP202" s="55"/>
      <c r="BQ202" s="55"/>
      <c r="BR202" s="55"/>
      <c r="BS202" s="55"/>
      <c r="BT202" s="55"/>
      <c r="BU202" s="55"/>
      <c r="BV202" s="55"/>
      <c r="BW202" s="55"/>
      <c r="BX202" s="55"/>
      <c r="BY202" s="55"/>
      <c r="BZ202" s="55"/>
      <c r="CA202" s="55"/>
      <c r="CB202" s="55"/>
    </row>
    <row r="203" spans="1:80" s="60" customFormat="1" x14ac:dyDescent="0.2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55"/>
      <c r="AO203" s="55"/>
      <c r="AP203" s="55"/>
      <c r="AQ203" s="55"/>
      <c r="AR203" s="55"/>
      <c r="AS203" s="55"/>
      <c r="AT203" s="55"/>
      <c r="AU203" s="55"/>
      <c r="AV203" s="55"/>
      <c r="AW203" s="55"/>
      <c r="AX203" s="55"/>
      <c r="AY203" s="55"/>
      <c r="AZ203" s="55"/>
      <c r="BA203" s="55"/>
      <c r="BB203" s="55"/>
      <c r="BC203" s="55"/>
      <c r="BD203" s="55"/>
      <c r="BE203" s="55"/>
      <c r="BF203" s="55"/>
      <c r="BG203" s="55"/>
      <c r="BH203" s="55"/>
      <c r="BI203" s="55"/>
      <c r="BJ203" s="55"/>
      <c r="BK203" s="55"/>
      <c r="BL203" s="55"/>
      <c r="BM203" s="55"/>
      <c r="BN203" s="55"/>
      <c r="BO203" s="55"/>
      <c r="BP203" s="55"/>
      <c r="BQ203" s="55"/>
      <c r="BR203" s="55"/>
      <c r="BS203" s="55"/>
      <c r="BT203" s="55"/>
      <c r="BU203" s="55"/>
      <c r="BV203" s="55"/>
      <c r="BW203" s="55"/>
      <c r="BX203" s="55"/>
      <c r="BY203" s="55"/>
      <c r="BZ203" s="55"/>
      <c r="CA203" s="55"/>
      <c r="CB203" s="55"/>
    </row>
    <row r="204" spans="1:80" s="60" customFormat="1" x14ac:dyDescent="0.2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  <c r="AG204" s="55"/>
      <c r="AH204" s="55"/>
      <c r="AI204" s="55"/>
      <c r="AJ204" s="55"/>
      <c r="AK204" s="55"/>
      <c r="AL204" s="55"/>
      <c r="AM204" s="55"/>
      <c r="AN204" s="55"/>
      <c r="AO204" s="55"/>
      <c r="AP204" s="55"/>
      <c r="AQ204" s="55"/>
      <c r="AR204" s="55"/>
      <c r="AS204" s="55"/>
      <c r="AT204" s="55"/>
      <c r="AU204" s="55"/>
      <c r="AV204" s="55"/>
      <c r="AW204" s="55"/>
      <c r="AX204" s="55"/>
      <c r="AY204" s="55"/>
      <c r="AZ204" s="55"/>
      <c r="BA204" s="55"/>
      <c r="BB204" s="55"/>
      <c r="BC204" s="55"/>
      <c r="BD204" s="55"/>
      <c r="BE204" s="55"/>
      <c r="BF204" s="55"/>
      <c r="BG204" s="55"/>
      <c r="BH204" s="55"/>
      <c r="BI204" s="55"/>
      <c r="BJ204" s="55"/>
      <c r="BK204" s="55"/>
      <c r="BL204" s="55"/>
      <c r="BM204" s="55"/>
      <c r="BN204" s="55"/>
      <c r="BO204" s="55"/>
      <c r="BP204" s="55"/>
      <c r="BQ204" s="55"/>
      <c r="BR204" s="55"/>
      <c r="BS204" s="55"/>
      <c r="BT204" s="55"/>
      <c r="BU204" s="55"/>
      <c r="BV204" s="55"/>
      <c r="BW204" s="55"/>
      <c r="BX204" s="55"/>
      <c r="BY204" s="55"/>
      <c r="BZ204" s="55"/>
      <c r="CA204" s="55"/>
      <c r="CB204" s="55"/>
    </row>
    <row r="205" spans="1:80" s="60" customFormat="1" x14ac:dyDescent="0.2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  <c r="AG205" s="55"/>
      <c r="AH205" s="55"/>
      <c r="AI205" s="55"/>
      <c r="AJ205" s="55"/>
      <c r="AK205" s="55"/>
      <c r="AL205" s="55"/>
      <c r="AM205" s="55"/>
      <c r="AN205" s="55"/>
      <c r="AO205" s="55"/>
      <c r="AP205" s="55"/>
      <c r="AQ205" s="55"/>
      <c r="AR205" s="55"/>
      <c r="AS205" s="55"/>
      <c r="AT205" s="55"/>
      <c r="AU205" s="55"/>
      <c r="AV205" s="55"/>
      <c r="AW205" s="55"/>
      <c r="AX205" s="55"/>
      <c r="AY205" s="55"/>
      <c r="AZ205" s="55"/>
      <c r="BA205" s="55"/>
      <c r="BB205" s="55"/>
      <c r="BC205" s="55"/>
      <c r="BD205" s="55"/>
      <c r="BE205" s="55"/>
      <c r="BF205" s="55"/>
      <c r="BG205" s="55"/>
      <c r="BH205" s="55"/>
      <c r="BI205" s="55"/>
      <c r="BJ205" s="55"/>
      <c r="BK205" s="55"/>
      <c r="BL205" s="55"/>
      <c r="BM205" s="55"/>
      <c r="BN205" s="55"/>
      <c r="BO205" s="55"/>
      <c r="BP205" s="55"/>
      <c r="BQ205" s="55"/>
      <c r="BR205" s="55"/>
      <c r="BS205" s="55"/>
      <c r="BT205" s="55"/>
      <c r="BU205" s="55"/>
      <c r="BV205" s="55"/>
      <c r="BW205" s="55"/>
      <c r="BX205" s="55"/>
      <c r="BY205" s="55"/>
      <c r="BZ205" s="55"/>
      <c r="CA205" s="55"/>
      <c r="CB205" s="55"/>
    </row>
    <row r="206" spans="1:80" s="60" customFormat="1" x14ac:dyDescent="0.2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  <c r="AG206" s="55"/>
      <c r="AH206" s="55"/>
      <c r="AI206" s="55"/>
      <c r="AJ206" s="55"/>
      <c r="AK206" s="55"/>
      <c r="AL206" s="55"/>
      <c r="AM206" s="55"/>
      <c r="AN206" s="55"/>
      <c r="AO206" s="55"/>
      <c r="AP206" s="55"/>
      <c r="AQ206" s="55"/>
      <c r="AR206" s="55"/>
      <c r="AS206" s="55"/>
      <c r="AT206" s="55"/>
      <c r="AU206" s="55"/>
      <c r="AV206" s="55"/>
      <c r="AW206" s="55"/>
      <c r="AX206" s="55"/>
      <c r="AY206" s="55"/>
      <c r="AZ206" s="55"/>
      <c r="BA206" s="55"/>
      <c r="BB206" s="55"/>
      <c r="BC206" s="55"/>
      <c r="BD206" s="55"/>
      <c r="BE206" s="55"/>
      <c r="BF206" s="55"/>
      <c r="BG206" s="55"/>
      <c r="BH206" s="55"/>
      <c r="BI206" s="55"/>
      <c r="BJ206" s="55"/>
      <c r="BK206" s="55"/>
      <c r="BL206" s="55"/>
      <c r="BM206" s="55"/>
      <c r="BN206" s="55"/>
      <c r="BO206" s="55"/>
      <c r="BP206" s="55"/>
      <c r="BQ206" s="55"/>
      <c r="BR206" s="55"/>
      <c r="BS206" s="55"/>
      <c r="BT206" s="55"/>
      <c r="BU206" s="55"/>
      <c r="BV206" s="55"/>
      <c r="BW206" s="55"/>
      <c r="BX206" s="55"/>
      <c r="BY206" s="55"/>
      <c r="BZ206" s="55"/>
      <c r="CA206" s="55"/>
      <c r="CB206" s="55"/>
    </row>
    <row r="207" spans="1:80" s="60" customFormat="1" x14ac:dyDescent="0.2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  <c r="AG207" s="55"/>
      <c r="AH207" s="55"/>
      <c r="AI207" s="55"/>
      <c r="AJ207" s="55"/>
      <c r="AK207" s="55"/>
      <c r="AL207" s="55"/>
      <c r="AM207" s="55"/>
      <c r="AN207" s="55"/>
      <c r="AO207" s="55"/>
      <c r="AP207" s="55"/>
      <c r="AQ207" s="55"/>
      <c r="AR207" s="55"/>
      <c r="AS207" s="55"/>
      <c r="AT207" s="55"/>
      <c r="AU207" s="55"/>
      <c r="AV207" s="55"/>
      <c r="AW207" s="55"/>
      <c r="AX207" s="55"/>
      <c r="AY207" s="55"/>
      <c r="AZ207" s="55"/>
      <c r="BA207" s="55"/>
      <c r="BB207" s="55"/>
      <c r="BC207" s="55"/>
      <c r="BD207" s="55"/>
      <c r="BE207" s="55"/>
      <c r="BF207" s="55"/>
      <c r="BG207" s="55"/>
      <c r="BH207" s="55"/>
      <c r="BI207" s="55"/>
      <c r="BJ207" s="55"/>
      <c r="BK207" s="55"/>
      <c r="BL207" s="55"/>
      <c r="BM207" s="55"/>
      <c r="BN207" s="55"/>
      <c r="BO207" s="55"/>
      <c r="BP207" s="55"/>
      <c r="BQ207" s="55"/>
      <c r="BR207" s="55"/>
      <c r="BS207" s="55"/>
      <c r="BT207" s="55"/>
      <c r="BU207" s="55"/>
      <c r="BV207" s="55"/>
      <c r="BW207" s="55"/>
      <c r="BX207" s="55"/>
      <c r="BY207" s="55"/>
      <c r="BZ207" s="55"/>
      <c r="CA207" s="55"/>
      <c r="CB207" s="55"/>
    </row>
    <row r="208" spans="1:80" s="60" customFormat="1" x14ac:dyDescent="0.2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  <c r="AG208" s="55"/>
      <c r="AH208" s="55"/>
      <c r="AI208" s="55"/>
      <c r="AJ208" s="55"/>
      <c r="AK208" s="55"/>
      <c r="AL208" s="55"/>
      <c r="AM208" s="55"/>
      <c r="AN208" s="55"/>
      <c r="AO208" s="55"/>
      <c r="AP208" s="55"/>
      <c r="AQ208" s="55"/>
      <c r="AR208" s="55"/>
      <c r="AS208" s="55"/>
      <c r="AT208" s="55"/>
      <c r="AU208" s="55"/>
      <c r="AV208" s="55"/>
      <c r="AW208" s="55"/>
      <c r="AX208" s="55"/>
      <c r="AY208" s="55"/>
      <c r="AZ208" s="55"/>
      <c r="BA208" s="55"/>
      <c r="BB208" s="55"/>
      <c r="BC208" s="55"/>
      <c r="BD208" s="55"/>
      <c r="BE208" s="55"/>
      <c r="BF208" s="55"/>
      <c r="BG208" s="55"/>
      <c r="BH208" s="55"/>
      <c r="BI208" s="55"/>
      <c r="BJ208" s="55"/>
      <c r="BK208" s="55"/>
      <c r="BL208" s="55"/>
      <c r="BM208" s="55"/>
      <c r="BN208" s="55"/>
      <c r="BO208" s="55"/>
      <c r="BP208" s="55"/>
      <c r="BQ208" s="55"/>
      <c r="BR208" s="55"/>
      <c r="BS208" s="55"/>
      <c r="BT208" s="55"/>
      <c r="BU208" s="55"/>
      <c r="BV208" s="55"/>
      <c r="BW208" s="55"/>
      <c r="BX208" s="55"/>
      <c r="BY208" s="55"/>
      <c r="BZ208" s="55"/>
      <c r="CA208" s="55"/>
      <c r="CB208" s="55"/>
    </row>
    <row r="209" spans="1:80" s="60" customFormat="1" x14ac:dyDescent="0.2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  <c r="AG209" s="55"/>
      <c r="AH209" s="55"/>
      <c r="AI209" s="55"/>
      <c r="AJ209" s="55"/>
      <c r="AK209" s="55"/>
      <c r="AL209" s="55"/>
      <c r="AM209" s="55"/>
      <c r="AN209" s="55"/>
      <c r="AO209" s="55"/>
      <c r="AP209" s="55"/>
      <c r="AQ209" s="55"/>
      <c r="AR209" s="55"/>
      <c r="AS209" s="55"/>
      <c r="AT209" s="55"/>
      <c r="AU209" s="55"/>
      <c r="AV209" s="55"/>
      <c r="AW209" s="55"/>
      <c r="AX209" s="55"/>
      <c r="AY209" s="55"/>
      <c r="AZ209" s="55"/>
      <c r="BA209" s="55"/>
      <c r="BB209" s="55"/>
      <c r="BC209" s="55"/>
      <c r="BD209" s="55"/>
      <c r="BE209" s="55"/>
      <c r="BF209" s="55"/>
      <c r="BG209" s="55"/>
      <c r="BH209" s="55"/>
      <c r="BI209" s="55"/>
      <c r="BJ209" s="55"/>
      <c r="BK209" s="55"/>
      <c r="BL209" s="55"/>
      <c r="BM209" s="55"/>
      <c r="BN209" s="55"/>
      <c r="BO209" s="55"/>
      <c r="BP209" s="55"/>
      <c r="BQ209" s="55"/>
      <c r="BR209" s="55"/>
      <c r="BS209" s="55"/>
      <c r="BT209" s="55"/>
      <c r="BU209" s="55"/>
      <c r="BV209" s="55"/>
      <c r="BW209" s="55"/>
      <c r="BX209" s="55"/>
      <c r="BY209" s="55"/>
      <c r="BZ209" s="55"/>
      <c r="CA209" s="55"/>
      <c r="CB209" s="55"/>
    </row>
    <row r="210" spans="1:80" s="60" customFormat="1" x14ac:dyDescent="0.2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  <c r="AG210" s="55"/>
      <c r="AH210" s="55"/>
      <c r="AI210" s="55"/>
      <c r="AJ210" s="55"/>
      <c r="AK210" s="55"/>
      <c r="AL210" s="55"/>
      <c r="AM210" s="55"/>
      <c r="AN210" s="55"/>
      <c r="AO210" s="55"/>
      <c r="AP210" s="55"/>
      <c r="AQ210" s="55"/>
      <c r="AR210" s="55"/>
      <c r="AS210" s="55"/>
      <c r="AT210" s="55"/>
      <c r="AU210" s="55"/>
      <c r="AV210" s="55"/>
      <c r="AW210" s="55"/>
      <c r="AX210" s="55"/>
      <c r="AY210" s="55"/>
      <c r="AZ210" s="55"/>
      <c r="BA210" s="55"/>
      <c r="BB210" s="55"/>
      <c r="BC210" s="55"/>
      <c r="BD210" s="55"/>
      <c r="BE210" s="55"/>
      <c r="BF210" s="55"/>
      <c r="BG210" s="55"/>
      <c r="BH210" s="55"/>
      <c r="BI210" s="55"/>
      <c r="BJ210" s="55"/>
      <c r="BK210" s="55"/>
      <c r="BL210" s="55"/>
      <c r="BM210" s="55"/>
      <c r="BN210" s="55"/>
      <c r="BO210" s="55"/>
      <c r="BP210" s="55"/>
      <c r="BQ210" s="55"/>
      <c r="BR210" s="55"/>
      <c r="BS210" s="55"/>
      <c r="BT210" s="55"/>
      <c r="BU210" s="55"/>
      <c r="BV210" s="55"/>
      <c r="BW210" s="55"/>
      <c r="BX210" s="55"/>
      <c r="BY210" s="55"/>
      <c r="BZ210" s="55"/>
      <c r="CA210" s="55"/>
      <c r="CB210" s="55"/>
    </row>
    <row r="211" spans="1:80" s="60" customFormat="1" x14ac:dyDescent="0.2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  <c r="AG211" s="55"/>
      <c r="AH211" s="55"/>
      <c r="AI211" s="55"/>
      <c r="AJ211" s="55"/>
      <c r="AK211" s="55"/>
      <c r="AL211" s="55"/>
      <c r="AM211" s="55"/>
      <c r="AN211" s="55"/>
      <c r="AO211" s="55"/>
      <c r="AP211" s="55"/>
      <c r="AQ211" s="55"/>
      <c r="AR211" s="55"/>
      <c r="AS211" s="55"/>
      <c r="AT211" s="55"/>
      <c r="AU211" s="55"/>
      <c r="AV211" s="55"/>
      <c r="AW211" s="55"/>
      <c r="AX211" s="55"/>
      <c r="AY211" s="55"/>
      <c r="AZ211" s="55"/>
      <c r="BA211" s="55"/>
      <c r="BB211" s="55"/>
      <c r="BC211" s="55"/>
      <c r="BD211" s="55"/>
      <c r="BE211" s="55"/>
      <c r="BF211" s="55"/>
      <c r="BG211" s="55"/>
      <c r="BH211" s="55"/>
      <c r="BI211" s="55"/>
      <c r="BJ211" s="55"/>
      <c r="BK211" s="55"/>
      <c r="BL211" s="55"/>
      <c r="BM211" s="55"/>
      <c r="BN211" s="55"/>
      <c r="BO211" s="55"/>
      <c r="BP211" s="55"/>
      <c r="BQ211" s="55"/>
      <c r="BR211" s="55"/>
      <c r="BS211" s="55"/>
      <c r="BT211" s="55"/>
      <c r="BU211" s="55"/>
      <c r="BV211" s="55"/>
      <c r="BW211" s="55"/>
      <c r="BX211" s="55"/>
      <c r="BY211" s="55"/>
      <c r="BZ211" s="55"/>
      <c r="CA211" s="55"/>
      <c r="CB211" s="55"/>
    </row>
    <row r="212" spans="1:80" s="60" customFormat="1" x14ac:dyDescent="0.2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  <c r="AG212" s="55"/>
      <c r="AH212" s="55"/>
      <c r="AI212" s="55"/>
      <c r="AJ212" s="55"/>
      <c r="AK212" s="55"/>
      <c r="AL212" s="55"/>
      <c r="AM212" s="55"/>
      <c r="AN212" s="55"/>
      <c r="AO212" s="55"/>
      <c r="AP212" s="55"/>
      <c r="AQ212" s="55"/>
      <c r="AR212" s="55"/>
      <c r="AS212" s="55"/>
      <c r="AT212" s="55"/>
      <c r="AU212" s="55"/>
      <c r="AV212" s="55"/>
      <c r="AW212" s="55"/>
      <c r="AX212" s="55"/>
      <c r="AY212" s="55"/>
      <c r="AZ212" s="55"/>
      <c r="BA212" s="55"/>
      <c r="BB212" s="55"/>
      <c r="BC212" s="55"/>
      <c r="BD212" s="55"/>
      <c r="BE212" s="55"/>
      <c r="BF212" s="55"/>
      <c r="BG212" s="55"/>
      <c r="BH212" s="55"/>
      <c r="BI212" s="55"/>
      <c r="BJ212" s="55"/>
      <c r="BK212" s="55"/>
      <c r="BL212" s="55"/>
      <c r="BM212" s="55"/>
      <c r="BN212" s="55"/>
      <c r="BO212" s="55"/>
      <c r="BP212" s="55"/>
      <c r="BQ212" s="55"/>
      <c r="BR212" s="55"/>
      <c r="BS212" s="55"/>
      <c r="BT212" s="55"/>
      <c r="BU212" s="55"/>
      <c r="BV212" s="55"/>
      <c r="BW212" s="55"/>
      <c r="BX212" s="55"/>
      <c r="BY212" s="55"/>
      <c r="BZ212" s="55"/>
      <c r="CA212" s="55"/>
      <c r="CB212" s="55"/>
    </row>
    <row r="213" spans="1:80" s="60" customFormat="1" x14ac:dyDescent="0.2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  <c r="AG213" s="55"/>
      <c r="AH213" s="55"/>
      <c r="AI213" s="55"/>
      <c r="AJ213" s="55"/>
      <c r="AK213" s="55"/>
      <c r="AL213" s="55"/>
      <c r="AM213" s="55"/>
      <c r="AN213" s="55"/>
      <c r="AO213" s="55"/>
      <c r="AP213" s="55"/>
      <c r="AQ213" s="55"/>
      <c r="AR213" s="55"/>
      <c r="AS213" s="55"/>
      <c r="AT213" s="55"/>
      <c r="AU213" s="55"/>
      <c r="AV213" s="55"/>
      <c r="AW213" s="55"/>
      <c r="AX213" s="55"/>
      <c r="AY213" s="55"/>
      <c r="AZ213" s="55"/>
      <c r="BA213" s="55"/>
      <c r="BB213" s="55"/>
      <c r="BC213" s="55"/>
      <c r="BD213" s="55"/>
      <c r="BE213" s="55"/>
      <c r="BF213" s="55"/>
      <c r="BG213" s="55"/>
      <c r="BH213" s="55"/>
      <c r="BI213" s="55"/>
      <c r="BJ213" s="55"/>
      <c r="BK213" s="55"/>
      <c r="BL213" s="55"/>
      <c r="BM213" s="55"/>
      <c r="BN213" s="55"/>
      <c r="BO213" s="55"/>
      <c r="BP213" s="55"/>
      <c r="BQ213" s="55"/>
      <c r="BR213" s="55"/>
      <c r="BS213" s="55"/>
      <c r="BT213" s="55"/>
      <c r="BU213" s="55"/>
      <c r="BV213" s="55"/>
      <c r="BW213" s="55"/>
      <c r="BX213" s="55"/>
      <c r="BY213" s="55"/>
      <c r="BZ213" s="55"/>
      <c r="CA213" s="55"/>
      <c r="CB213" s="55"/>
    </row>
    <row r="214" spans="1:80" s="60" customFormat="1" x14ac:dyDescent="0.2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55"/>
      <c r="AO214" s="55"/>
      <c r="AP214" s="55"/>
      <c r="AQ214" s="55"/>
      <c r="AR214" s="55"/>
      <c r="AS214" s="55"/>
      <c r="AT214" s="55"/>
      <c r="AU214" s="55"/>
      <c r="AV214" s="55"/>
      <c r="AW214" s="55"/>
      <c r="AX214" s="55"/>
      <c r="AY214" s="55"/>
      <c r="AZ214" s="55"/>
      <c r="BA214" s="55"/>
      <c r="BB214" s="55"/>
      <c r="BC214" s="55"/>
      <c r="BD214" s="55"/>
      <c r="BE214" s="55"/>
      <c r="BF214" s="55"/>
      <c r="BG214" s="55"/>
      <c r="BH214" s="55"/>
      <c r="BI214" s="55"/>
      <c r="BJ214" s="55"/>
      <c r="BK214" s="55"/>
      <c r="BL214" s="55"/>
      <c r="BM214" s="55"/>
      <c r="BN214" s="55"/>
      <c r="BO214" s="55"/>
      <c r="BP214" s="55"/>
      <c r="BQ214" s="55"/>
      <c r="BR214" s="55"/>
      <c r="BS214" s="55"/>
      <c r="BT214" s="55"/>
      <c r="BU214" s="55"/>
      <c r="BV214" s="55"/>
      <c r="BW214" s="55"/>
      <c r="BX214" s="55"/>
      <c r="BY214" s="55"/>
      <c r="BZ214" s="55"/>
      <c r="CA214" s="55"/>
      <c r="CB214" s="55"/>
    </row>
    <row r="215" spans="1:80" s="60" customFormat="1" x14ac:dyDescent="0.2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</row>
    <row r="216" spans="1:80" s="60" customFormat="1" x14ac:dyDescent="0.2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  <c r="AG216" s="55"/>
      <c r="AH216" s="55"/>
      <c r="AI216" s="55"/>
      <c r="AJ216" s="55"/>
      <c r="AK216" s="55"/>
      <c r="AL216" s="55"/>
      <c r="AM216" s="55"/>
      <c r="AN216" s="55"/>
      <c r="AO216" s="55"/>
      <c r="AP216" s="55"/>
      <c r="AQ216" s="55"/>
      <c r="AR216" s="55"/>
      <c r="AS216" s="55"/>
      <c r="AT216" s="55"/>
      <c r="AU216" s="55"/>
      <c r="AV216" s="55"/>
      <c r="AW216" s="55"/>
      <c r="AX216" s="55"/>
      <c r="AY216" s="55"/>
      <c r="AZ216" s="55"/>
      <c r="BA216" s="55"/>
      <c r="BB216" s="55"/>
      <c r="BC216" s="55"/>
      <c r="BD216" s="55"/>
      <c r="BE216" s="55"/>
      <c r="BF216" s="55"/>
      <c r="BG216" s="55"/>
      <c r="BH216" s="55"/>
      <c r="BI216" s="55"/>
      <c r="BJ216" s="55"/>
      <c r="BK216" s="55"/>
      <c r="BL216" s="55"/>
      <c r="BM216" s="55"/>
      <c r="BN216" s="55"/>
      <c r="BO216" s="55"/>
      <c r="BP216" s="55"/>
      <c r="BQ216" s="55"/>
      <c r="BR216" s="55"/>
      <c r="BS216" s="55"/>
      <c r="BT216" s="55"/>
      <c r="BU216" s="55"/>
      <c r="BV216" s="55"/>
      <c r="BW216" s="55"/>
      <c r="BX216" s="55"/>
      <c r="BY216" s="55"/>
      <c r="BZ216" s="55"/>
      <c r="CA216" s="55"/>
      <c r="CB216" s="55"/>
    </row>
    <row r="217" spans="1:80" s="60" customFormat="1" x14ac:dyDescent="0.2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  <c r="AG217" s="55"/>
      <c r="AH217" s="55"/>
      <c r="AI217" s="55"/>
      <c r="AJ217" s="55"/>
      <c r="AK217" s="55"/>
      <c r="AL217" s="55"/>
      <c r="AM217" s="55"/>
      <c r="AN217" s="55"/>
      <c r="AO217" s="55"/>
      <c r="AP217" s="55"/>
      <c r="AQ217" s="55"/>
      <c r="AR217" s="55"/>
      <c r="AS217" s="55"/>
      <c r="AT217" s="55"/>
      <c r="AU217" s="55"/>
      <c r="AV217" s="55"/>
      <c r="AW217" s="55"/>
      <c r="AX217" s="55"/>
      <c r="AY217" s="55"/>
      <c r="AZ217" s="55"/>
      <c r="BA217" s="55"/>
      <c r="BB217" s="55"/>
      <c r="BC217" s="55"/>
      <c r="BD217" s="55"/>
      <c r="BE217" s="55"/>
      <c r="BF217" s="55"/>
      <c r="BG217" s="55"/>
      <c r="BH217" s="55"/>
      <c r="BI217" s="55"/>
      <c r="BJ217" s="55"/>
      <c r="BK217" s="55"/>
      <c r="BL217" s="55"/>
      <c r="BM217" s="55"/>
      <c r="BN217" s="55"/>
      <c r="BO217" s="55"/>
      <c r="BP217" s="55"/>
      <c r="BQ217" s="55"/>
      <c r="BR217" s="55"/>
      <c r="BS217" s="55"/>
      <c r="BT217" s="55"/>
      <c r="BU217" s="55"/>
      <c r="BV217" s="55"/>
      <c r="BW217" s="55"/>
      <c r="BX217" s="55"/>
      <c r="BY217" s="55"/>
      <c r="BZ217" s="55"/>
      <c r="CA217" s="55"/>
      <c r="CB217" s="55"/>
    </row>
    <row r="218" spans="1:80" s="60" customFormat="1" x14ac:dyDescent="0.2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  <c r="AG218" s="55"/>
      <c r="AH218" s="55"/>
      <c r="AI218" s="55"/>
      <c r="AJ218" s="55"/>
      <c r="AK218" s="55"/>
      <c r="AL218" s="55"/>
      <c r="AM218" s="55"/>
      <c r="AN218" s="55"/>
      <c r="AO218" s="55"/>
      <c r="AP218" s="55"/>
      <c r="AQ218" s="55"/>
      <c r="AR218" s="55"/>
      <c r="AS218" s="55"/>
      <c r="AT218" s="55"/>
      <c r="AU218" s="55"/>
      <c r="AV218" s="55"/>
      <c r="AW218" s="55"/>
      <c r="AX218" s="55"/>
      <c r="AY218" s="55"/>
      <c r="AZ218" s="55"/>
      <c r="BA218" s="55"/>
      <c r="BB218" s="55"/>
      <c r="BC218" s="55"/>
      <c r="BD218" s="55"/>
      <c r="BE218" s="55"/>
      <c r="BF218" s="55"/>
      <c r="BG218" s="55"/>
      <c r="BH218" s="55"/>
      <c r="BI218" s="55"/>
      <c r="BJ218" s="55"/>
      <c r="BK218" s="55"/>
      <c r="BL218" s="55"/>
      <c r="BM218" s="55"/>
      <c r="BN218" s="55"/>
      <c r="BO218" s="55"/>
      <c r="BP218" s="55"/>
      <c r="BQ218" s="55"/>
      <c r="BR218" s="55"/>
      <c r="BS218" s="55"/>
      <c r="BT218" s="55"/>
      <c r="BU218" s="55"/>
      <c r="BV218" s="55"/>
      <c r="BW218" s="55"/>
      <c r="BX218" s="55"/>
      <c r="BY218" s="55"/>
      <c r="BZ218" s="55"/>
      <c r="CA218" s="55"/>
      <c r="CB218" s="55"/>
    </row>
    <row r="219" spans="1:80" s="60" customFormat="1" x14ac:dyDescent="0.2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  <c r="AG219" s="55"/>
      <c r="AH219" s="55"/>
      <c r="AI219" s="55"/>
      <c r="AJ219" s="55"/>
      <c r="AK219" s="55"/>
      <c r="AL219" s="55"/>
      <c r="AM219" s="55"/>
      <c r="AN219" s="55"/>
      <c r="AO219" s="55"/>
      <c r="AP219" s="55"/>
      <c r="AQ219" s="55"/>
      <c r="AR219" s="55"/>
      <c r="AS219" s="55"/>
      <c r="AT219" s="55"/>
      <c r="AU219" s="55"/>
      <c r="AV219" s="55"/>
      <c r="AW219" s="55"/>
      <c r="AX219" s="55"/>
      <c r="AY219" s="55"/>
      <c r="AZ219" s="55"/>
      <c r="BA219" s="55"/>
      <c r="BB219" s="55"/>
      <c r="BC219" s="55"/>
      <c r="BD219" s="55"/>
      <c r="BE219" s="55"/>
      <c r="BF219" s="55"/>
      <c r="BG219" s="55"/>
      <c r="BH219" s="55"/>
      <c r="BI219" s="55"/>
      <c r="BJ219" s="55"/>
      <c r="BK219" s="55"/>
      <c r="BL219" s="55"/>
      <c r="BM219" s="55"/>
      <c r="BN219" s="55"/>
      <c r="BO219" s="55"/>
      <c r="BP219" s="55"/>
      <c r="BQ219" s="55"/>
      <c r="BR219" s="55"/>
      <c r="BS219" s="55"/>
      <c r="BT219" s="55"/>
      <c r="BU219" s="55"/>
      <c r="BV219" s="55"/>
      <c r="BW219" s="55"/>
      <c r="BX219" s="55"/>
      <c r="BY219" s="55"/>
      <c r="BZ219" s="55"/>
      <c r="CA219" s="55"/>
      <c r="CB219" s="55"/>
    </row>
    <row r="220" spans="1:80" s="60" customFormat="1" x14ac:dyDescent="0.2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  <c r="AG220" s="55"/>
      <c r="AH220" s="55"/>
      <c r="AI220" s="55"/>
      <c r="AJ220" s="55"/>
      <c r="AK220" s="55"/>
      <c r="AL220" s="55"/>
      <c r="AM220" s="55"/>
      <c r="AN220" s="55"/>
      <c r="AO220" s="55"/>
      <c r="AP220" s="55"/>
      <c r="AQ220" s="55"/>
      <c r="AR220" s="55"/>
      <c r="AS220" s="55"/>
      <c r="AT220" s="55"/>
      <c r="AU220" s="55"/>
      <c r="AV220" s="55"/>
      <c r="AW220" s="55"/>
      <c r="AX220" s="55"/>
      <c r="AY220" s="55"/>
      <c r="AZ220" s="55"/>
      <c r="BA220" s="55"/>
      <c r="BB220" s="55"/>
      <c r="BC220" s="55"/>
      <c r="BD220" s="55"/>
      <c r="BE220" s="55"/>
      <c r="BF220" s="55"/>
      <c r="BG220" s="55"/>
      <c r="BH220" s="55"/>
      <c r="BI220" s="55"/>
      <c r="BJ220" s="55"/>
      <c r="BK220" s="55"/>
      <c r="BL220" s="55"/>
      <c r="BM220" s="55"/>
      <c r="BN220" s="55"/>
      <c r="BO220" s="55"/>
      <c r="BP220" s="55"/>
      <c r="BQ220" s="55"/>
      <c r="BR220" s="55"/>
      <c r="BS220" s="55"/>
      <c r="BT220" s="55"/>
      <c r="BU220" s="55"/>
      <c r="BV220" s="55"/>
      <c r="BW220" s="55"/>
      <c r="BX220" s="55"/>
      <c r="BY220" s="55"/>
      <c r="BZ220" s="55"/>
      <c r="CA220" s="55"/>
      <c r="CB220" s="55"/>
    </row>
    <row r="221" spans="1:80" s="60" customFormat="1" x14ac:dyDescent="0.2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  <c r="AG221" s="55"/>
      <c r="AH221" s="55"/>
      <c r="AI221" s="55"/>
      <c r="AJ221" s="55"/>
      <c r="AK221" s="55"/>
      <c r="AL221" s="55"/>
      <c r="AM221" s="55"/>
      <c r="AN221" s="55"/>
      <c r="AO221" s="55"/>
      <c r="AP221" s="55"/>
      <c r="AQ221" s="55"/>
      <c r="AR221" s="55"/>
      <c r="AS221" s="55"/>
      <c r="AT221" s="55"/>
      <c r="AU221" s="55"/>
      <c r="AV221" s="55"/>
      <c r="AW221" s="55"/>
      <c r="AX221" s="55"/>
      <c r="AY221" s="55"/>
      <c r="AZ221" s="55"/>
      <c r="BA221" s="55"/>
      <c r="BB221" s="55"/>
      <c r="BC221" s="55"/>
      <c r="BD221" s="55"/>
      <c r="BE221" s="55"/>
      <c r="BF221" s="55"/>
      <c r="BG221" s="55"/>
      <c r="BH221" s="55"/>
      <c r="BI221" s="55"/>
      <c r="BJ221" s="55"/>
      <c r="BK221" s="55"/>
      <c r="BL221" s="55"/>
      <c r="BM221" s="55"/>
      <c r="BN221" s="55"/>
      <c r="BO221" s="55"/>
      <c r="BP221" s="55"/>
      <c r="BQ221" s="55"/>
      <c r="BR221" s="55"/>
      <c r="BS221" s="55"/>
      <c r="BT221" s="55"/>
      <c r="BU221" s="55"/>
      <c r="BV221" s="55"/>
      <c r="BW221" s="55"/>
      <c r="BX221" s="55"/>
      <c r="BY221" s="55"/>
      <c r="BZ221" s="55"/>
      <c r="CA221" s="55"/>
      <c r="CB221" s="55"/>
    </row>
    <row r="222" spans="1:80" s="60" customFormat="1" x14ac:dyDescent="0.2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  <c r="AG222" s="55"/>
      <c r="AH222" s="55"/>
      <c r="AI222" s="55"/>
      <c r="AJ222" s="55"/>
      <c r="AK222" s="55"/>
      <c r="AL222" s="55"/>
      <c r="AM222" s="55"/>
      <c r="AN222" s="55"/>
      <c r="AO222" s="55"/>
      <c r="AP222" s="55"/>
      <c r="AQ222" s="55"/>
      <c r="AR222" s="55"/>
      <c r="AS222" s="55"/>
      <c r="AT222" s="55"/>
      <c r="AU222" s="55"/>
      <c r="AV222" s="55"/>
      <c r="AW222" s="55"/>
      <c r="AX222" s="55"/>
      <c r="AY222" s="55"/>
      <c r="AZ222" s="55"/>
      <c r="BA222" s="55"/>
      <c r="BB222" s="55"/>
      <c r="BC222" s="55"/>
      <c r="BD222" s="55"/>
      <c r="BE222" s="55"/>
      <c r="BF222" s="55"/>
      <c r="BG222" s="55"/>
      <c r="BH222" s="55"/>
      <c r="BI222" s="55"/>
      <c r="BJ222" s="55"/>
      <c r="BK222" s="55"/>
      <c r="BL222" s="55"/>
      <c r="BM222" s="55"/>
      <c r="BN222" s="55"/>
      <c r="BO222" s="55"/>
      <c r="BP222" s="55"/>
      <c r="BQ222" s="55"/>
      <c r="BR222" s="55"/>
      <c r="BS222" s="55"/>
      <c r="BT222" s="55"/>
      <c r="BU222" s="55"/>
      <c r="BV222" s="55"/>
      <c r="BW222" s="55"/>
      <c r="BX222" s="55"/>
      <c r="BY222" s="55"/>
      <c r="BZ222" s="55"/>
      <c r="CA222" s="55"/>
      <c r="CB222" s="55"/>
    </row>
    <row r="223" spans="1:80" s="60" customFormat="1" x14ac:dyDescent="0.2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  <c r="AG223" s="55"/>
      <c r="AH223" s="55"/>
      <c r="AI223" s="55"/>
      <c r="AJ223" s="55"/>
      <c r="AK223" s="55"/>
      <c r="AL223" s="55"/>
      <c r="AM223" s="55"/>
      <c r="AN223" s="55"/>
      <c r="AO223" s="55"/>
      <c r="AP223" s="55"/>
      <c r="AQ223" s="55"/>
      <c r="AR223" s="55"/>
      <c r="AS223" s="55"/>
      <c r="AT223" s="55"/>
      <c r="AU223" s="55"/>
      <c r="AV223" s="55"/>
      <c r="AW223" s="55"/>
      <c r="AX223" s="55"/>
      <c r="AY223" s="55"/>
      <c r="AZ223" s="55"/>
      <c r="BA223" s="55"/>
      <c r="BB223" s="55"/>
      <c r="BC223" s="55"/>
      <c r="BD223" s="55"/>
      <c r="BE223" s="55"/>
      <c r="BF223" s="55"/>
      <c r="BG223" s="55"/>
      <c r="BH223" s="55"/>
      <c r="BI223" s="55"/>
      <c r="BJ223" s="55"/>
      <c r="BK223" s="55"/>
      <c r="BL223" s="55"/>
      <c r="BM223" s="55"/>
      <c r="BN223" s="55"/>
      <c r="BO223" s="55"/>
      <c r="BP223" s="55"/>
      <c r="BQ223" s="55"/>
      <c r="BR223" s="55"/>
      <c r="BS223" s="55"/>
      <c r="BT223" s="55"/>
      <c r="BU223" s="55"/>
      <c r="BV223" s="55"/>
      <c r="BW223" s="55"/>
      <c r="BX223" s="55"/>
      <c r="BY223" s="55"/>
      <c r="BZ223" s="55"/>
      <c r="CA223" s="55"/>
      <c r="CB223" s="55"/>
    </row>
    <row r="224" spans="1:80" s="60" customFormat="1" x14ac:dyDescent="0.2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  <c r="AG224" s="55"/>
      <c r="AH224" s="55"/>
      <c r="AI224" s="55"/>
      <c r="AJ224" s="55"/>
      <c r="AK224" s="55"/>
      <c r="AL224" s="55"/>
      <c r="AM224" s="55"/>
      <c r="AN224" s="55"/>
      <c r="AO224" s="55"/>
      <c r="AP224" s="55"/>
      <c r="AQ224" s="55"/>
      <c r="AR224" s="55"/>
      <c r="AS224" s="55"/>
      <c r="AT224" s="55"/>
      <c r="AU224" s="55"/>
      <c r="AV224" s="55"/>
      <c r="AW224" s="55"/>
      <c r="AX224" s="55"/>
      <c r="AY224" s="55"/>
      <c r="AZ224" s="55"/>
      <c r="BA224" s="55"/>
      <c r="BB224" s="55"/>
      <c r="BC224" s="55"/>
      <c r="BD224" s="55"/>
      <c r="BE224" s="55"/>
      <c r="BF224" s="55"/>
      <c r="BG224" s="55"/>
      <c r="BH224" s="55"/>
      <c r="BI224" s="55"/>
      <c r="BJ224" s="55"/>
      <c r="BK224" s="55"/>
      <c r="BL224" s="55"/>
      <c r="BM224" s="55"/>
      <c r="BN224" s="55"/>
      <c r="BO224" s="55"/>
      <c r="BP224" s="55"/>
      <c r="BQ224" s="55"/>
      <c r="BR224" s="55"/>
      <c r="BS224" s="55"/>
      <c r="BT224" s="55"/>
      <c r="BU224" s="55"/>
      <c r="BV224" s="55"/>
      <c r="BW224" s="55"/>
      <c r="BX224" s="55"/>
      <c r="BY224" s="55"/>
      <c r="BZ224" s="55"/>
      <c r="CA224" s="55"/>
      <c r="CB224" s="55"/>
    </row>
    <row r="225" spans="1:80" s="60" customFormat="1" x14ac:dyDescent="0.2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  <c r="AG225" s="55"/>
      <c r="AH225" s="55"/>
      <c r="AI225" s="55"/>
      <c r="AJ225" s="55"/>
      <c r="AK225" s="55"/>
      <c r="AL225" s="55"/>
      <c r="AM225" s="55"/>
      <c r="AN225" s="55"/>
      <c r="AO225" s="55"/>
      <c r="AP225" s="55"/>
      <c r="AQ225" s="55"/>
      <c r="AR225" s="55"/>
      <c r="AS225" s="55"/>
      <c r="AT225" s="55"/>
      <c r="AU225" s="55"/>
      <c r="AV225" s="55"/>
      <c r="AW225" s="55"/>
      <c r="AX225" s="55"/>
      <c r="AY225" s="55"/>
      <c r="AZ225" s="55"/>
      <c r="BA225" s="55"/>
      <c r="BB225" s="55"/>
      <c r="BC225" s="55"/>
      <c r="BD225" s="55"/>
      <c r="BE225" s="55"/>
      <c r="BF225" s="55"/>
      <c r="BG225" s="55"/>
      <c r="BH225" s="55"/>
      <c r="BI225" s="55"/>
      <c r="BJ225" s="55"/>
      <c r="BK225" s="55"/>
      <c r="BL225" s="55"/>
      <c r="BM225" s="55"/>
      <c r="BN225" s="55"/>
      <c r="BO225" s="55"/>
      <c r="BP225" s="55"/>
      <c r="BQ225" s="55"/>
      <c r="BR225" s="55"/>
      <c r="BS225" s="55"/>
      <c r="BT225" s="55"/>
      <c r="BU225" s="55"/>
      <c r="BV225" s="55"/>
      <c r="BW225" s="55"/>
      <c r="BX225" s="55"/>
      <c r="BY225" s="55"/>
      <c r="BZ225" s="55"/>
      <c r="CA225" s="55"/>
      <c r="CB225" s="55"/>
    </row>
    <row r="226" spans="1:80" s="60" customFormat="1" x14ac:dyDescent="0.2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  <c r="AN226" s="55"/>
      <c r="AO226" s="55"/>
      <c r="AP226" s="55"/>
      <c r="AQ226" s="55"/>
      <c r="AR226" s="55"/>
      <c r="AS226" s="55"/>
      <c r="AT226" s="55"/>
      <c r="AU226" s="55"/>
      <c r="AV226" s="55"/>
      <c r="AW226" s="55"/>
      <c r="AX226" s="55"/>
      <c r="AY226" s="55"/>
      <c r="AZ226" s="55"/>
      <c r="BA226" s="55"/>
      <c r="BB226" s="55"/>
      <c r="BC226" s="55"/>
      <c r="BD226" s="55"/>
      <c r="BE226" s="55"/>
      <c r="BF226" s="55"/>
      <c r="BG226" s="55"/>
      <c r="BH226" s="55"/>
      <c r="BI226" s="55"/>
      <c r="BJ226" s="55"/>
      <c r="BK226" s="55"/>
      <c r="BL226" s="55"/>
      <c r="BM226" s="55"/>
      <c r="BN226" s="55"/>
      <c r="BO226" s="55"/>
      <c r="BP226" s="55"/>
      <c r="BQ226" s="55"/>
      <c r="BR226" s="55"/>
      <c r="BS226" s="55"/>
      <c r="BT226" s="55"/>
      <c r="BU226" s="55"/>
      <c r="BV226" s="55"/>
      <c r="BW226" s="55"/>
      <c r="BX226" s="55"/>
      <c r="BY226" s="55"/>
      <c r="BZ226" s="55"/>
      <c r="CA226" s="55"/>
      <c r="CB226" s="55"/>
    </row>
    <row r="227" spans="1:80" s="60" customFormat="1" x14ac:dyDescent="0.2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  <c r="AN227" s="55"/>
      <c r="AO227" s="55"/>
      <c r="AP227" s="55"/>
      <c r="AQ227" s="55"/>
      <c r="AR227" s="55"/>
      <c r="AS227" s="55"/>
      <c r="AT227" s="55"/>
      <c r="AU227" s="55"/>
      <c r="AV227" s="55"/>
      <c r="AW227" s="55"/>
      <c r="AX227" s="55"/>
      <c r="AY227" s="55"/>
      <c r="AZ227" s="55"/>
      <c r="BA227" s="55"/>
      <c r="BB227" s="55"/>
      <c r="BC227" s="55"/>
      <c r="BD227" s="55"/>
      <c r="BE227" s="55"/>
      <c r="BF227" s="55"/>
      <c r="BG227" s="55"/>
      <c r="BH227" s="55"/>
      <c r="BI227" s="55"/>
      <c r="BJ227" s="55"/>
      <c r="BK227" s="55"/>
      <c r="BL227" s="55"/>
      <c r="BM227" s="55"/>
      <c r="BN227" s="55"/>
      <c r="BO227" s="55"/>
      <c r="BP227" s="55"/>
      <c r="BQ227" s="55"/>
      <c r="BR227" s="55"/>
      <c r="BS227" s="55"/>
      <c r="BT227" s="55"/>
      <c r="BU227" s="55"/>
      <c r="BV227" s="55"/>
      <c r="BW227" s="55"/>
      <c r="BX227" s="55"/>
      <c r="BY227" s="55"/>
      <c r="BZ227" s="55"/>
      <c r="CA227" s="55"/>
      <c r="CB227" s="55"/>
    </row>
    <row r="228" spans="1:80" s="60" customFormat="1" x14ac:dyDescent="0.2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  <c r="AG228" s="55"/>
      <c r="AH228" s="55"/>
      <c r="AI228" s="55"/>
      <c r="AJ228" s="55"/>
      <c r="AK228" s="55"/>
      <c r="AL228" s="55"/>
      <c r="AM228" s="55"/>
      <c r="AN228" s="55"/>
      <c r="AO228" s="55"/>
      <c r="AP228" s="55"/>
      <c r="AQ228" s="55"/>
      <c r="AR228" s="55"/>
      <c r="AS228" s="55"/>
      <c r="AT228" s="55"/>
      <c r="AU228" s="55"/>
      <c r="AV228" s="55"/>
      <c r="AW228" s="55"/>
      <c r="AX228" s="55"/>
      <c r="AY228" s="55"/>
      <c r="AZ228" s="55"/>
      <c r="BA228" s="55"/>
      <c r="BB228" s="55"/>
      <c r="BC228" s="55"/>
      <c r="BD228" s="55"/>
      <c r="BE228" s="55"/>
      <c r="BF228" s="55"/>
      <c r="BG228" s="55"/>
      <c r="BH228" s="55"/>
      <c r="BI228" s="55"/>
      <c r="BJ228" s="55"/>
      <c r="BK228" s="55"/>
      <c r="BL228" s="55"/>
      <c r="BM228" s="55"/>
      <c r="BN228" s="55"/>
      <c r="BO228" s="55"/>
      <c r="BP228" s="55"/>
      <c r="BQ228" s="55"/>
      <c r="BR228" s="55"/>
      <c r="BS228" s="55"/>
      <c r="BT228" s="55"/>
      <c r="BU228" s="55"/>
      <c r="BV228" s="55"/>
      <c r="BW228" s="55"/>
      <c r="BX228" s="55"/>
      <c r="BY228" s="55"/>
      <c r="BZ228" s="55"/>
      <c r="CA228" s="55"/>
      <c r="CB228" s="55"/>
    </row>
    <row r="229" spans="1:80" s="60" customFormat="1" x14ac:dyDescent="0.2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  <c r="AD229" s="55"/>
      <c r="AE229" s="55"/>
      <c r="AF229" s="55"/>
      <c r="AG229" s="55"/>
      <c r="AH229" s="55"/>
      <c r="AI229" s="55"/>
      <c r="AJ229" s="55"/>
      <c r="AK229" s="55"/>
      <c r="AL229" s="55"/>
      <c r="AM229" s="55"/>
      <c r="AN229" s="55"/>
      <c r="AO229" s="55"/>
      <c r="AP229" s="55"/>
      <c r="AQ229" s="55"/>
      <c r="AR229" s="55"/>
      <c r="AS229" s="55"/>
      <c r="AT229" s="55"/>
      <c r="AU229" s="55"/>
      <c r="AV229" s="55"/>
      <c r="AW229" s="55"/>
      <c r="AX229" s="55"/>
      <c r="AY229" s="55"/>
      <c r="AZ229" s="55"/>
      <c r="BA229" s="55"/>
      <c r="BB229" s="55"/>
      <c r="BC229" s="55"/>
      <c r="BD229" s="55"/>
      <c r="BE229" s="55"/>
      <c r="BF229" s="55"/>
      <c r="BG229" s="55"/>
      <c r="BH229" s="55"/>
      <c r="BI229" s="55"/>
      <c r="BJ229" s="55"/>
      <c r="BK229" s="55"/>
      <c r="BL229" s="55"/>
      <c r="BM229" s="55"/>
      <c r="BN229" s="55"/>
      <c r="BO229" s="55"/>
      <c r="BP229" s="55"/>
      <c r="BQ229" s="55"/>
      <c r="BR229" s="55"/>
      <c r="BS229" s="55"/>
      <c r="BT229" s="55"/>
      <c r="BU229" s="55"/>
      <c r="BV229" s="55"/>
      <c r="BW229" s="55"/>
      <c r="BX229" s="55"/>
      <c r="BY229" s="55"/>
      <c r="BZ229" s="55"/>
      <c r="CA229" s="55"/>
      <c r="CB229" s="55"/>
    </row>
    <row r="230" spans="1:80" s="60" customFormat="1" x14ac:dyDescent="0.2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  <c r="AD230" s="55"/>
      <c r="AE230" s="55"/>
      <c r="AF230" s="55"/>
      <c r="AG230" s="55"/>
      <c r="AH230" s="55"/>
      <c r="AI230" s="55"/>
      <c r="AJ230" s="55"/>
      <c r="AK230" s="55"/>
      <c r="AL230" s="55"/>
      <c r="AM230" s="55"/>
      <c r="AN230" s="55"/>
      <c r="AO230" s="55"/>
      <c r="AP230" s="55"/>
      <c r="AQ230" s="55"/>
      <c r="AR230" s="55"/>
      <c r="AS230" s="55"/>
      <c r="AT230" s="55"/>
      <c r="AU230" s="55"/>
      <c r="AV230" s="55"/>
      <c r="AW230" s="55"/>
      <c r="AX230" s="55"/>
      <c r="AY230" s="55"/>
      <c r="AZ230" s="55"/>
      <c r="BA230" s="55"/>
      <c r="BB230" s="55"/>
      <c r="BC230" s="55"/>
      <c r="BD230" s="55"/>
      <c r="BE230" s="55"/>
      <c r="BF230" s="55"/>
      <c r="BG230" s="55"/>
      <c r="BH230" s="55"/>
      <c r="BI230" s="55"/>
      <c r="BJ230" s="55"/>
      <c r="BK230" s="55"/>
      <c r="BL230" s="55"/>
      <c r="BM230" s="55"/>
      <c r="BN230" s="55"/>
      <c r="BO230" s="55"/>
      <c r="BP230" s="55"/>
      <c r="BQ230" s="55"/>
      <c r="BR230" s="55"/>
      <c r="BS230" s="55"/>
      <c r="BT230" s="55"/>
      <c r="BU230" s="55"/>
      <c r="BV230" s="55"/>
      <c r="BW230" s="55"/>
      <c r="BX230" s="55"/>
      <c r="BY230" s="55"/>
      <c r="BZ230" s="55"/>
      <c r="CA230" s="55"/>
      <c r="CB230" s="55"/>
    </row>
    <row r="231" spans="1:80" s="60" customFormat="1" x14ac:dyDescent="0.2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  <c r="AD231" s="55"/>
      <c r="AE231" s="55"/>
      <c r="AF231" s="55"/>
      <c r="AG231" s="55"/>
      <c r="AH231" s="55"/>
      <c r="AI231" s="55"/>
      <c r="AJ231" s="55"/>
      <c r="AK231" s="55"/>
      <c r="AL231" s="55"/>
      <c r="AM231" s="55"/>
      <c r="AN231" s="55"/>
      <c r="AO231" s="55"/>
      <c r="AP231" s="55"/>
      <c r="AQ231" s="55"/>
      <c r="AR231" s="55"/>
      <c r="AS231" s="55"/>
      <c r="AT231" s="55"/>
      <c r="AU231" s="55"/>
      <c r="AV231" s="55"/>
      <c r="AW231" s="55"/>
      <c r="AX231" s="55"/>
      <c r="AY231" s="55"/>
      <c r="AZ231" s="55"/>
      <c r="BA231" s="55"/>
      <c r="BB231" s="55"/>
      <c r="BC231" s="55"/>
      <c r="BD231" s="55"/>
      <c r="BE231" s="55"/>
      <c r="BF231" s="55"/>
      <c r="BG231" s="55"/>
      <c r="BH231" s="55"/>
      <c r="BI231" s="55"/>
      <c r="BJ231" s="55"/>
      <c r="BK231" s="55"/>
      <c r="BL231" s="55"/>
      <c r="BM231" s="55"/>
      <c r="BN231" s="55"/>
      <c r="BO231" s="55"/>
      <c r="BP231" s="55"/>
      <c r="BQ231" s="55"/>
      <c r="BR231" s="55"/>
      <c r="BS231" s="55"/>
      <c r="BT231" s="55"/>
      <c r="BU231" s="55"/>
      <c r="BV231" s="55"/>
      <c r="BW231" s="55"/>
      <c r="BX231" s="55"/>
      <c r="BY231" s="55"/>
      <c r="BZ231" s="55"/>
      <c r="CA231" s="55"/>
      <c r="CB231" s="55"/>
    </row>
    <row r="232" spans="1:80" s="60" customFormat="1" x14ac:dyDescent="0.2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  <c r="AC232" s="55"/>
      <c r="AD232" s="55"/>
      <c r="AE232" s="55"/>
      <c r="AF232" s="55"/>
      <c r="AG232" s="55"/>
      <c r="AH232" s="55"/>
      <c r="AI232" s="55"/>
      <c r="AJ232" s="55"/>
      <c r="AK232" s="55"/>
      <c r="AL232" s="55"/>
      <c r="AM232" s="55"/>
      <c r="AN232" s="55"/>
      <c r="AO232" s="55"/>
      <c r="AP232" s="55"/>
      <c r="AQ232" s="55"/>
      <c r="AR232" s="55"/>
      <c r="AS232" s="55"/>
      <c r="AT232" s="55"/>
      <c r="AU232" s="55"/>
      <c r="AV232" s="55"/>
      <c r="AW232" s="55"/>
      <c r="AX232" s="55"/>
      <c r="AY232" s="55"/>
      <c r="AZ232" s="55"/>
      <c r="BA232" s="55"/>
      <c r="BB232" s="55"/>
      <c r="BC232" s="55"/>
      <c r="BD232" s="55"/>
      <c r="BE232" s="55"/>
      <c r="BF232" s="55"/>
      <c r="BG232" s="55"/>
      <c r="BH232" s="55"/>
      <c r="BI232" s="55"/>
      <c r="BJ232" s="55"/>
      <c r="BK232" s="55"/>
      <c r="BL232" s="55"/>
      <c r="BM232" s="55"/>
      <c r="BN232" s="55"/>
      <c r="BO232" s="55"/>
      <c r="BP232" s="55"/>
      <c r="BQ232" s="55"/>
      <c r="BR232" s="55"/>
      <c r="BS232" s="55"/>
      <c r="BT232" s="55"/>
      <c r="BU232" s="55"/>
      <c r="BV232" s="55"/>
      <c r="BW232" s="55"/>
      <c r="BX232" s="55"/>
      <c r="BY232" s="55"/>
      <c r="BZ232" s="55"/>
      <c r="CA232" s="55"/>
      <c r="CB232" s="55"/>
    </row>
    <row r="233" spans="1:80" s="60" customFormat="1" x14ac:dyDescent="0.2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  <c r="AC233" s="55"/>
      <c r="AD233" s="55"/>
      <c r="AE233" s="55"/>
      <c r="AF233" s="55"/>
      <c r="AG233" s="55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</row>
    <row r="234" spans="1:80" s="60" customFormat="1" x14ac:dyDescent="0.2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  <c r="AC234" s="55"/>
      <c r="AD234" s="55"/>
      <c r="AE234" s="55"/>
      <c r="AF234" s="55"/>
      <c r="AG234" s="55"/>
      <c r="AH234" s="55"/>
      <c r="AI234" s="55"/>
      <c r="AJ234" s="55"/>
      <c r="AK234" s="55"/>
      <c r="AL234" s="55"/>
      <c r="AM234" s="55"/>
      <c r="AN234" s="55"/>
      <c r="AO234" s="55"/>
      <c r="AP234" s="55"/>
      <c r="AQ234" s="55"/>
      <c r="AR234" s="55"/>
      <c r="AS234" s="55"/>
      <c r="AT234" s="55"/>
      <c r="AU234" s="55"/>
      <c r="AV234" s="55"/>
      <c r="AW234" s="55"/>
      <c r="AX234" s="55"/>
      <c r="AY234" s="55"/>
      <c r="AZ234" s="55"/>
      <c r="BA234" s="55"/>
      <c r="BB234" s="55"/>
      <c r="BC234" s="55"/>
      <c r="BD234" s="55"/>
      <c r="BE234" s="55"/>
      <c r="BF234" s="55"/>
      <c r="BG234" s="55"/>
      <c r="BH234" s="55"/>
      <c r="BI234" s="55"/>
      <c r="BJ234" s="55"/>
      <c r="BK234" s="55"/>
      <c r="BL234" s="55"/>
      <c r="BM234" s="55"/>
      <c r="BN234" s="55"/>
      <c r="BO234" s="55"/>
      <c r="BP234" s="55"/>
      <c r="BQ234" s="55"/>
      <c r="BR234" s="55"/>
      <c r="BS234" s="55"/>
      <c r="BT234" s="55"/>
      <c r="BU234" s="55"/>
      <c r="BV234" s="55"/>
      <c r="BW234" s="55"/>
      <c r="BX234" s="55"/>
      <c r="BY234" s="55"/>
      <c r="BZ234" s="55"/>
      <c r="CA234" s="55"/>
      <c r="CB234" s="55"/>
    </row>
    <row r="235" spans="1:80" s="60" customFormat="1" x14ac:dyDescent="0.2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  <c r="AC235" s="55"/>
      <c r="AD235" s="55"/>
      <c r="AE235" s="55"/>
      <c r="AF235" s="55"/>
      <c r="AG235" s="55"/>
      <c r="AH235" s="55"/>
      <c r="AI235" s="55"/>
      <c r="AJ235" s="55"/>
      <c r="AK235" s="55"/>
      <c r="AL235" s="55"/>
      <c r="AM235" s="55"/>
      <c r="AN235" s="55"/>
      <c r="AO235" s="55"/>
      <c r="AP235" s="55"/>
      <c r="AQ235" s="55"/>
      <c r="AR235" s="55"/>
      <c r="AS235" s="55"/>
      <c r="AT235" s="55"/>
      <c r="AU235" s="55"/>
      <c r="AV235" s="55"/>
      <c r="AW235" s="55"/>
      <c r="AX235" s="55"/>
      <c r="AY235" s="55"/>
      <c r="AZ235" s="55"/>
      <c r="BA235" s="55"/>
      <c r="BB235" s="55"/>
      <c r="BC235" s="55"/>
      <c r="BD235" s="55"/>
      <c r="BE235" s="55"/>
      <c r="BF235" s="55"/>
      <c r="BG235" s="55"/>
      <c r="BH235" s="55"/>
      <c r="BI235" s="55"/>
      <c r="BJ235" s="55"/>
      <c r="BK235" s="55"/>
      <c r="BL235" s="55"/>
      <c r="BM235" s="55"/>
      <c r="BN235" s="55"/>
      <c r="BO235" s="55"/>
      <c r="BP235" s="55"/>
      <c r="BQ235" s="55"/>
      <c r="BR235" s="55"/>
      <c r="BS235" s="55"/>
      <c r="BT235" s="55"/>
      <c r="BU235" s="55"/>
      <c r="BV235" s="55"/>
      <c r="BW235" s="55"/>
      <c r="BX235" s="55"/>
      <c r="BY235" s="55"/>
      <c r="BZ235" s="55"/>
      <c r="CA235" s="55"/>
      <c r="CB235" s="55"/>
    </row>
    <row r="236" spans="1:80" s="60" customFormat="1" x14ac:dyDescent="0.2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  <c r="AC236" s="55"/>
      <c r="AD236" s="55"/>
      <c r="AE236" s="55"/>
      <c r="AF236" s="55"/>
      <c r="AG236" s="55"/>
      <c r="AH236" s="55"/>
      <c r="AI236" s="55"/>
      <c r="AJ236" s="55"/>
      <c r="AK236" s="55"/>
      <c r="AL236" s="55"/>
      <c r="AM236" s="55"/>
      <c r="AN236" s="55"/>
      <c r="AO236" s="55"/>
      <c r="AP236" s="55"/>
      <c r="AQ236" s="55"/>
      <c r="AR236" s="55"/>
      <c r="AS236" s="55"/>
      <c r="AT236" s="55"/>
      <c r="AU236" s="55"/>
      <c r="AV236" s="55"/>
      <c r="AW236" s="55"/>
      <c r="AX236" s="55"/>
      <c r="AY236" s="55"/>
      <c r="AZ236" s="55"/>
      <c r="BA236" s="55"/>
      <c r="BB236" s="55"/>
      <c r="BC236" s="55"/>
      <c r="BD236" s="55"/>
      <c r="BE236" s="55"/>
      <c r="BF236" s="55"/>
      <c r="BG236" s="55"/>
      <c r="BH236" s="55"/>
      <c r="BI236" s="55"/>
      <c r="BJ236" s="55"/>
      <c r="BK236" s="55"/>
      <c r="BL236" s="55"/>
      <c r="BM236" s="55"/>
      <c r="BN236" s="55"/>
      <c r="BO236" s="55"/>
      <c r="BP236" s="55"/>
      <c r="BQ236" s="55"/>
      <c r="BR236" s="55"/>
      <c r="BS236" s="55"/>
      <c r="BT236" s="55"/>
      <c r="BU236" s="55"/>
      <c r="BV236" s="55"/>
      <c r="BW236" s="55"/>
      <c r="BX236" s="55"/>
      <c r="BY236" s="55"/>
      <c r="BZ236" s="55"/>
      <c r="CA236" s="55"/>
      <c r="CB236" s="55"/>
    </row>
    <row r="237" spans="1:80" s="60" customFormat="1" x14ac:dyDescent="0.2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  <c r="AC237" s="55"/>
      <c r="AD237" s="55"/>
      <c r="AE237" s="55"/>
      <c r="AF237" s="55"/>
      <c r="AG237" s="55"/>
      <c r="AH237" s="55"/>
      <c r="AI237" s="55"/>
      <c r="AJ237" s="55"/>
      <c r="AK237" s="55"/>
      <c r="AL237" s="55"/>
      <c r="AM237" s="55"/>
      <c r="AN237" s="55"/>
      <c r="AO237" s="55"/>
      <c r="AP237" s="55"/>
      <c r="AQ237" s="55"/>
      <c r="AR237" s="55"/>
      <c r="AS237" s="55"/>
      <c r="AT237" s="55"/>
      <c r="AU237" s="55"/>
      <c r="AV237" s="55"/>
      <c r="AW237" s="55"/>
      <c r="AX237" s="55"/>
      <c r="AY237" s="55"/>
      <c r="AZ237" s="55"/>
      <c r="BA237" s="55"/>
      <c r="BB237" s="55"/>
      <c r="BC237" s="55"/>
      <c r="BD237" s="55"/>
      <c r="BE237" s="55"/>
      <c r="BF237" s="55"/>
      <c r="BG237" s="55"/>
      <c r="BH237" s="55"/>
      <c r="BI237" s="55"/>
      <c r="BJ237" s="55"/>
      <c r="BK237" s="55"/>
      <c r="BL237" s="55"/>
      <c r="BM237" s="55"/>
      <c r="BN237" s="55"/>
      <c r="BO237" s="55"/>
      <c r="BP237" s="55"/>
      <c r="BQ237" s="55"/>
      <c r="BR237" s="55"/>
      <c r="BS237" s="55"/>
      <c r="BT237" s="55"/>
      <c r="BU237" s="55"/>
      <c r="BV237" s="55"/>
      <c r="BW237" s="55"/>
      <c r="BX237" s="55"/>
      <c r="BY237" s="55"/>
      <c r="BZ237" s="55"/>
      <c r="CA237" s="55"/>
      <c r="CB237" s="55"/>
    </row>
    <row r="238" spans="1:80" s="60" customFormat="1" x14ac:dyDescent="0.2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  <c r="AN238" s="55"/>
      <c r="AO238" s="55"/>
      <c r="AP238" s="55"/>
      <c r="AQ238" s="55"/>
      <c r="AR238" s="55"/>
      <c r="AS238" s="55"/>
      <c r="AT238" s="55"/>
      <c r="AU238" s="55"/>
      <c r="AV238" s="55"/>
      <c r="AW238" s="55"/>
      <c r="AX238" s="55"/>
      <c r="AY238" s="55"/>
      <c r="AZ238" s="55"/>
      <c r="BA238" s="55"/>
      <c r="BB238" s="55"/>
      <c r="BC238" s="55"/>
      <c r="BD238" s="55"/>
      <c r="BE238" s="55"/>
      <c r="BF238" s="55"/>
      <c r="BG238" s="55"/>
      <c r="BH238" s="55"/>
      <c r="BI238" s="55"/>
      <c r="BJ238" s="55"/>
      <c r="BK238" s="55"/>
      <c r="BL238" s="55"/>
      <c r="BM238" s="55"/>
      <c r="BN238" s="55"/>
      <c r="BO238" s="55"/>
      <c r="BP238" s="55"/>
      <c r="BQ238" s="55"/>
      <c r="BR238" s="55"/>
      <c r="BS238" s="55"/>
      <c r="BT238" s="55"/>
      <c r="BU238" s="55"/>
      <c r="BV238" s="55"/>
      <c r="BW238" s="55"/>
      <c r="BX238" s="55"/>
      <c r="BY238" s="55"/>
      <c r="BZ238" s="55"/>
      <c r="CA238" s="55"/>
      <c r="CB238" s="55"/>
    </row>
    <row r="239" spans="1:80" s="60" customFormat="1" x14ac:dyDescent="0.2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/>
      <c r="BB239" s="55"/>
      <c r="BC239" s="55"/>
      <c r="BD239" s="55"/>
      <c r="BE239" s="55"/>
      <c r="BF239" s="55"/>
      <c r="BG239" s="55"/>
      <c r="BH239" s="55"/>
      <c r="BI239" s="55"/>
      <c r="BJ239" s="55"/>
      <c r="BK239" s="55"/>
      <c r="BL239" s="55"/>
      <c r="BM239" s="55"/>
      <c r="BN239" s="55"/>
      <c r="BO239" s="55"/>
      <c r="BP239" s="55"/>
      <c r="BQ239" s="55"/>
      <c r="BR239" s="55"/>
      <c r="BS239" s="55"/>
      <c r="BT239" s="55"/>
      <c r="BU239" s="55"/>
      <c r="BV239" s="55"/>
      <c r="BW239" s="55"/>
      <c r="BX239" s="55"/>
      <c r="BY239" s="55"/>
      <c r="BZ239" s="55"/>
      <c r="CA239" s="55"/>
      <c r="CB239" s="55"/>
    </row>
    <row r="240" spans="1:80" s="60" customFormat="1" x14ac:dyDescent="0.2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/>
      <c r="BB240" s="55"/>
      <c r="BC240" s="55"/>
      <c r="BD240" s="55"/>
      <c r="BE240" s="55"/>
      <c r="BF240" s="55"/>
      <c r="BG240" s="55"/>
      <c r="BH240" s="55"/>
      <c r="BI240" s="55"/>
      <c r="BJ240" s="55"/>
      <c r="BK240" s="55"/>
      <c r="BL240" s="55"/>
      <c r="BM240" s="55"/>
      <c r="BN240" s="55"/>
      <c r="BO240" s="55"/>
      <c r="BP240" s="55"/>
      <c r="BQ240" s="55"/>
      <c r="BR240" s="55"/>
      <c r="BS240" s="55"/>
      <c r="BT240" s="55"/>
      <c r="BU240" s="55"/>
      <c r="BV240" s="55"/>
      <c r="BW240" s="55"/>
      <c r="BX240" s="55"/>
      <c r="BY240" s="55"/>
      <c r="BZ240" s="55"/>
      <c r="CA240" s="55"/>
      <c r="CB240" s="55"/>
    </row>
    <row r="241" spans="1:80" s="60" customFormat="1" x14ac:dyDescent="0.2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</row>
    <row r="242" spans="1:80" s="60" customFormat="1" x14ac:dyDescent="0.2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  <c r="AC242" s="55"/>
      <c r="AD242" s="55"/>
      <c r="AE242" s="55"/>
      <c r="AF242" s="55"/>
      <c r="AG242" s="55"/>
      <c r="AH242" s="55"/>
      <c r="AI242" s="55"/>
      <c r="AJ242" s="55"/>
      <c r="AK242" s="55"/>
      <c r="AL242" s="55"/>
      <c r="AM242" s="55"/>
      <c r="AN242" s="55"/>
      <c r="AO242" s="55"/>
      <c r="AP242" s="55"/>
      <c r="AQ242" s="55"/>
      <c r="AR242" s="55"/>
      <c r="AS242" s="55"/>
      <c r="AT242" s="55"/>
      <c r="AU242" s="55"/>
      <c r="AV242" s="55"/>
      <c r="AW242" s="55"/>
      <c r="AX242" s="55"/>
      <c r="AY242" s="55"/>
      <c r="AZ242" s="55"/>
      <c r="BA242" s="55"/>
      <c r="BB242" s="55"/>
      <c r="BC242" s="55"/>
      <c r="BD242" s="55"/>
      <c r="BE242" s="55"/>
      <c r="BF242" s="55"/>
      <c r="BG242" s="55"/>
      <c r="BH242" s="55"/>
      <c r="BI242" s="55"/>
      <c r="BJ242" s="55"/>
      <c r="BK242" s="55"/>
      <c r="BL242" s="55"/>
      <c r="BM242" s="55"/>
      <c r="BN242" s="55"/>
      <c r="BO242" s="55"/>
      <c r="BP242" s="55"/>
      <c r="BQ242" s="55"/>
      <c r="BR242" s="55"/>
      <c r="BS242" s="55"/>
      <c r="BT242" s="55"/>
      <c r="BU242" s="55"/>
      <c r="BV242" s="55"/>
      <c r="BW242" s="55"/>
      <c r="BX242" s="55"/>
      <c r="BY242" s="55"/>
      <c r="BZ242" s="55"/>
      <c r="CA242" s="55"/>
      <c r="CB242" s="55"/>
    </row>
    <row r="243" spans="1:80" s="60" customFormat="1" x14ac:dyDescent="0.2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  <c r="AC243" s="55"/>
      <c r="AD243" s="55"/>
      <c r="AE243" s="55"/>
      <c r="AF243" s="55"/>
      <c r="AG243" s="55"/>
      <c r="AH243" s="55"/>
      <c r="AI243" s="55"/>
      <c r="AJ243" s="55"/>
      <c r="AK243" s="55"/>
      <c r="AL243" s="55"/>
      <c r="AM243" s="55"/>
      <c r="AN243" s="55"/>
      <c r="AO243" s="55"/>
      <c r="AP243" s="55"/>
      <c r="AQ243" s="55"/>
      <c r="AR243" s="55"/>
      <c r="AS243" s="55"/>
      <c r="AT243" s="55"/>
      <c r="AU243" s="55"/>
      <c r="AV243" s="55"/>
      <c r="AW243" s="55"/>
      <c r="AX243" s="55"/>
      <c r="AY243" s="55"/>
      <c r="AZ243" s="55"/>
      <c r="BA243" s="55"/>
      <c r="BB243" s="55"/>
      <c r="BC243" s="55"/>
      <c r="BD243" s="55"/>
      <c r="BE243" s="55"/>
      <c r="BF243" s="55"/>
      <c r="BG243" s="55"/>
      <c r="BH243" s="55"/>
      <c r="BI243" s="55"/>
      <c r="BJ243" s="55"/>
      <c r="BK243" s="55"/>
      <c r="BL243" s="55"/>
      <c r="BM243" s="55"/>
      <c r="BN243" s="55"/>
      <c r="BO243" s="55"/>
      <c r="BP243" s="55"/>
      <c r="BQ243" s="55"/>
      <c r="BR243" s="55"/>
      <c r="BS243" s="55"/>
      <c r="BT243" s="55"/>
      <c r="BU243" s="55"/>
      <c r="BV243" s="55"/>
      <c r="BW243" s="55"/>
      <c r="BX243" s="55"/>
      <c r="BY243" s="55"/>
      <c r="BZ243" s="55"/>
      <c r="CA243" s="55"/>
      <c r="CB243" s="55"/>
    </row>
    <row r="244" spans="1:80" s="60" customFormat="1" x14ac:dyDescent="0.2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  <c r="AC244" s="55"/>
      <c r="AD244" s="55"/>
      <c r="AE244" s="55"/>
      <c r="AF244" s="55"/>
      <c r="AG244" s="55"/>
      <c r="AH244" s="55"/>
      <c r="AI244" s="55"/>
      <c r="AJ244" s="55"/>
      <c r="AK244" s="55"/>
      <c r="AL244" s="55"/>
      <c r="AM244" s="55"/>
      <c r="AN244" s="55"/>
      <c r="AO244" s="55"/>
      <c r="AP244" s="55"/>
      <c r="AQ244" s="55"/>
      <c r="AR244" s="55"/>
      <c r="AS244" s="55"/>
      <c r="AT244" s="55"/>
      <c r="AU244" s="55"/>
      <c r="AV244" s="55"/>
      <c r="AW244" s="55"/>
      <c r="AX244" s="55"/>
      <c r="AY244" s="55"/>
      <c r="AZ244" s="55"/>
      <c r="BA244" s="55"/>
      <c r="BB244" s="55"/>
      <c r="BC244" s="55"/>
      <c r="BD244" s="55"/>
      <c r="BE244" s="55"/>
      <c r="BF244" s="55"/>
      <c r="BG244" s="55"/>
      <c r="BH244" s="55"/>
      <c r="BI244" s="55"/>
      <c r="BJ244" s="55"/>
      <c r="BK244" s="55"/>
      <c r="BL244" s="55"/>
      <c r="BM244" s="55"/>
      <c r="BN244" s="55"/>
      <c r="BO244" s="55"/>
      <c r="BP244" s="55"/>
      <c r="BQ244" s="55"/>
      <c r="BR244" s="55"/>
      <c r="BS244" s="55"/>
      <c r="BT244" s="55"/>
      <c r="BU244" s="55"/>
      <c r="BV244" s="55"/>
      <c r="BW244" s="55"/>
      <c r="BX244" s="55"/>
      <c r="BY244" s="55"/>
      <c r="BZ244" s="55"/>
      <c r="CA244" s="55"/>
      <c r="CB244" s="55"/>
    </row>
    <row r="245" spans="1:80" s="60" customFormat="1" x14ac:dyDescent="0.2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  <c r="AC245" s="55"/>
      <c r="AD245" s="55"/>
      <c r="AE245" s="55"/>
      <c r="AF245" s="55"/>
      <c r="AG245" s="55"/>
      <c r="AH245" s="55"/>
      <c r="AI245" s="55"/>
      <c r="AJ245" s="55"/>
      <c r="AK245" s="55"/>
      <c r="AL245" s="55"/>
      <c r="AM245" s="55"/>
      <c r="AN245" s="55"/>
      <c r="AO245" s="55"/>
      <c r="AP245" s="55"/>
      <c r="AQ245" s="55"/>
      <c r="AR245" s="55"/>
      <c r="AS245" s="55"/>
      <c r="AT245" s="55"/>
      <c r="AU245" s="55"/>
      <c r="AV245" s="55"/>
      <c r="AW245" s="55"/>
      <c r="AX245" s="55"/>
      <c r="AY245" s="55"/>
      <c r="AZ245" s="55"/>
      <c r="BA245" s="55"/>
      <c r="BB245" s="55"/>
      <c r="BC245" s="55"/>
      <c r="BD245" s="55"/>
      <c r="BE245" s="55"/>
      <c r="BF245" s="55"/>
      <c r="BG245" s="55"/>
      <c r="BH245" s="55"/>
      <c r="BI245" s="55"/>
      <c r="BJ245" s="55"/>
      <c r="BK245" s="55"/>
      <c r="BL245" s="55"/>
      <c r="BM245" s="55"/>
      <c r="BN245" s="55"/>
      <c r="BO245" s="55"/>
      <c r="BP245" s="55"/>
      <c r="BQ245" s="55"/>
      <c r="BR245" s="55"/>
      <c r="BS245" s="55"/>
      <c r="BT245" s="55"/>
      <c r="BU245" s="55"/>
      <c r="BV245" s="55"/>
      <c r="BW245" s="55"/>
      <c r="BX245" s="55"/>
      <c r="BY245" s="55"/>
      <c r="BZ245" s="55"/>
      <c r="CA245" s="55"/>
      <c r="CB245" s="55"/>
    </row>
    <row r="246" spans="1:80" s="60" customFormat="1" x14ac:dyDescent="0.2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  <c r="AC246" s="55"/>
      <c r="AD246" s="55"/>
      <c r="AE246" s="55"/>
      <c r="AF246" s="55"/>
      <c r="AG246" s="55"/>
      <c r="AH246" s="55"/>
      <c r="AI246" s="55"/>
      <c r="AJ246" s="55"/>
      <c r="AK246" s="55"/>
      <c r="AL246" s="55"/>
      <c r="AM246" s="55"/>
      <c r="AN246" s="55"/>
      <c r="AO246" s="55"/>
      <c r="AP246" s="55"/>
      <c r="AQ246" s="55"/>
      <c r="AR246" s="55"/>
      <c r="AS246" s="55"/>
      <c r="AT246" s="55"/>
      <c r="AU246" s="55"/>
      <c r="AV246" s="55"/>
      <c r="AW246" s="55"/>
      <c r="AX246" s="55"/>
      <c r="AY246" s="55"/>
      <c r="AZ246" s="55"/>
      <c r="BA246" s="55"/>
      <c r="BB246" s="55"/>
      <c r="BC246" s="55"/>
      <c r="BD246" s="55"/>
      <c r="BE246" s="55"/>
      <c r="BF246" s="55"/>
      <c r="BG246" s="55"/>
      <c r="BH246" s="55"/>
      <c r="BI246" s="55"/>
      <c r="BJ246" s="55"/>
      <c r="BK246" s="55"/>
      <c r="BL246" s="55"/>
      <c r="BM246" s="55"/>
      <c r="BN246" s="55"/>
      <c r="BO246" s="55"/>
      <c r="BP246" s="55"/>
      <c r="BQ246" s="55"/>
      <c r="BR246" s="55"/>
      <c r="BS246" s="55"/>
      <c r="BT246" s="55"/>
      <c r="BU246" s="55"/>
      <c r="BV246" s="55"/>
      <c r="BW246" s="55"/>
      <c r="BX246" s="55"/>
      <c r="BY246" s="55"/>
      <c r="BZ246" s="55"/>
      <c r="CA246" s="55"/>
      <c r="CB246" s="55"/>
    </row>
    <row r="247" spans="1:80" s="60" customFormat="1" x14ac:dyDescent="0.2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  <c r="AC247" s="55"/>
      <c r="AD247" s="55"/>
      <c r="AE247" s="55"/>
      <c r="AF247" s="55"/>
      <c r="AG247" s="55"/>
      <c r="AH247" s="55"/>
      <c r="AI247" s="55"/>
      <c r="AJ247" s="55"/>
      <c r="AK247" s="55"/>
      <c r="AL247" s="55"/>
      <c r="AM247" s="55"/>
      <c r="AN247" s="55"/>
      <c r="AO247" s="55"/>
      <c r="AP247" s="55"/>
      <c r="AQ247" s="55"/>
      <c r="AR247" s="55"/>
      <c r="AS247" s="55"/>
      <c r="AT247" s="55"/>
      <c r="AU247" s="55"/>
      <c r="AV247" s="55"/>
      <c r="AW247" s="55"/>
      <c r="AX247" s="55"/>
      <c r="AY247" s="55"/>
      <c r="AZ247" s="55"/>
      <c r="BA247" s="55"/>
      <c r="BB247" s="55"/>
      <c r="BC247" s="55"/>
      <c r="BD247" s="55"/>
      <c r="BE247" s="55"/>
      <c r="BF247" s="55"/>
      <c r="BG247" s="55"/>
      <c r="BH247" s="55"/>
      <c r="BI247" s="55"/>
      <c r="BJ247" s="55"/>
      <c r="BK247" s="55"/>
      <c r="BL247" s="55"/>
      <c r="BM247" s="55"/>
      <c r="BN247" s="55"/>
      <c r="BO247" s="55"/>
      <c r="BP247" s="55"/>
      <c r="BQ247" s="55"/>
      <c r="BR247" s="55"/>
      <c r="BS247" s="55"/>
      <c r="BT247" s="55"/>
      <c r="BU247" s="55"/>
      <c r="BV247" s="55"/>
      <c r="BW247" s="55"/>
      <c r="BX247" s="55"/>
      <c r="BY247" s="55"/>
      <c r="BZ247" s="55"/>
      <c r="CA247" s="55"/>
      <c r="CB247" s="55"/>
    </row>
    <row r="248" spans="1:80" s="60" customFormat="1" x14ac:dyDescent="0.2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  <c r="AC248" s="55"/>
      <c r="AD248" s="55"/>
      <c r="AE248" s="55"/>
      <c r="AF248" s="55"/>
      <c r="AG248" s="55"/>
      <c r="AH248" s="55"/>
      <c r="AI248" s="55"/>
      <c r="AJ248" s="55"/>
      <c r="AK248" s="55"/>
      <c r="AL248" s="55"/>
      <c r="AM248" s="55"/>
      <c r="AN248" s="55"/>
      <c r="AO248" s="55"/>
      <c r="AP248" s="55"/>
      <c r="AQ248" s="55"/>
      <c r="AR248" s="55"/>
      <c r="AS248" s="55"/>
      <c r="AT248" s="55"/>
      <c r="AU248" s="55"/>
      <c r="AV248" s="55"/>
      <c r="AW248" s="55"/>
      <c r="AX248" s="55"/>
      <c r="AY248" s="55"/>
      <c r="AZ248" s="55"/>
      <c r="BA248" s="55"/>
      <c r="BB248" s="55"/>
      <c r="BC248" s="55"/>
      <c r="BD248" s="55"/>
      <c r="BE248" s="55"/>
      <c r="BF248" s="55"/>
      <c r="BG248" s="55"/>
      <c r="BH248" s="55"/>
      <c r="BI248" s="55"/>
      <c r="BJ248" s="55"/>
      <c r="BK248" s="55"/>
      <c r="BL248" s="55"/>
      <c r="BM248" s="55"/>
      <c r="BN248" s="55"/>
      <c r="BO248" s="55"/>
      <c r="BP248" s="55"/>
      <c r="BQ248" s="55"/>
      <c r="BR248" s="55"/>
      <c r="BS248" s="55"/>
      <c r="BT248" s="55"/>
      <c r="BU248" s="55"/>
      <c r="BV248" s="55"/>
      <c r="BW248" s="55"/>
      <c r="BX248" s="55"/>
      <c r="BY248" s="55"/>
      <c r="BZ248" s="55"/>
      <c r="CA248" s="55"/>
      <c r="CB248" s="55"/>
    </row>
    <row r="249" spans="1:80" s="60" customFormat="1" x14ac:dyDescent="0.2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  <c r="AC249" s="55"/>
      <c r="AD249" s="55"/>
      <c r="AE249" s="55"/>
      <c r="AF249" s="55"/>
      <c r="AG249" s="55"/>
      <c r="AH249" s="55"/>
      <c r="AI249" s="55"/>
      <c r="AJ249" s="55"/>
      <c r="AK249" s="55"/>
      <c r="AL249" s="55"/>
      <c r="AM249" s="55"/>
      <c r="AN249" s="55"/>
      <c r="AO249" s="55"/>
      <c r="AP249" s="55"/>
      <c r="AQ249" s="55"/>
      <c r="AR249" s="55"/>
      <c r="AS249" s="55"/>
      <c r="AT249" s="55"/>
      <c r="AU249" s="55"/>
      <c r="AV249" s="55"/>
      <c r="AW249" s="55"/>
      <c r="AX249" s="55"/>
      <c r="AY249" s="55"/>
      <c r="AZ249" s="55"/>
      <c r="BA249" s="55"/>
      <c r="BB249" s="55"/>
      <c r="BC249" s="55"/>
      <c r="BD249" s="55"/>
      <c r="BE249" s="55"/>
      <c r="BF249" s="55"/>
      <c r="BG249" s="55"/>
      <c r="BH249" s="55"/>
      <c r="BI249" s="55"/>
      <c r="BJ249" s="55"/>
      <c r="BK249" s="55"/>
      <c r="BL249" s="55"/>
      <c r="BM249" s="55"/>
      <c r="BN249" s="55"/>
      <c r="BO249" s="55"/>
      <c r="BP249" s="55"/>
      <c r="BQ249" s="55"/>
      <c r="BR249" s="55"/>
      <c r="BS249" s="55"/>
      <c r="BT249" s="55"/>
      <c r="BU249" s="55"/>
      <c r="BV249" s="55"/>
      <c r="BW249" s="55"/>
      <c r="BX249" s="55"/>
      <c r="BY249" s="55"/>
      <c r="BZ249" s="55"/>
      <c r="CA249" s="55"/>
      <c r="CB249" s="55"/>
    </row>
    <row r="250" spans="1:80" s="60" customFormat="1" x14ac:dyDescent="0.2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  <c r="AN250" s="55"/>
      <c r="AO250" s="55"/>
      <c r="AP250" s="55"/>
      <c r="AQ250" s="55"/>
      <c r="AR250" s="55"/>
      <c r="AS250" s="55"/>
      <c r="AT250" s="55"/>
      <c r="AU250" s="55"/>
      <c r="AV250" s="55"/>
      <c r="AW250" s="55"/>
      <c r="AX250" s="55"/>
      <c r="AY250" s="55"/>
      <c r="AZ250" s="55"/>
      <c r="BA250" s="55"/>
      <c r="BB250" s="55"/>
      <c r="BC250" s="55"/>
      <c r="BD250" s="55"/>
      <c r="BE250" s="55"/>
      <c r="BF250" s="55"/>
      <c r="BG250" s="55"/>
      <c r="BH250" s="55"/>
      <c r="BI250" s="55"/>
      <c r="BJ250" s="55"/>
      <c r="BK250" s="55"/>
      <c r="BL250" s="55"/>
      <c r="BM250" s="55"/>
      <c r="BN250" s="55"/>
      <c r="BO250" s="55"/>
      <c r="BP250" s="55"/>
      <c r="BQ250" s="55"/>
      <c r="BR250" s="55"/>
      <c r="BS250" s="55"/>
      <c r="BT250" s="55"/>
      <c r="BU250" s="55"/>
      <c r="BV250" s="55"/>
      <c r="BW250" s="55"/>
      <c r="BX250" s="55"/>
      <c r="BY250" s="55"/>
      <c r="BZ250" s="55"/>
      <c r="CA250" s="55"/>
      <c r="CB250" s="55"/>
    </row>
    <row r="251" spans="1:80" s="60" customFormat="1" x14ac:dyDescent="0.2">
      <c r="A251" s="55"/>
      <c r="B251" s="55"/>
      <c r="C251" s="55"/>
      <c r="D251" s="55"/>
      <c r="E251" s="55"/>
      <c r="F251" s="55"/>
      <c r="G251" s="55"/>
      <c r="H251" s="55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  <c r="AN251" s="55"/>
      <c r="AO251" s="55"/>
      <c r="AP251" s="55"/>
      <c r="AQ251" s="55"/>
      <c r="AR251" s="55"/>
      <c r="AS251" s="55"/>
      <c r="AT251" s="55"/>
      <c r="AU251" s="55"/>
      <c r="AV251" s="55"/>
      <c r="AW251" s="55"/>
      <c r="AX251" s="55"/>
      <c r="AY251" s="55"/>
      <c r="AZ251" s="55"/>
      <c r="BA251" s="55"/>
      <c r="BB251" s="55"/>
      <c r="BC251" s="55"/>
      <c r="BD251" s="55"/>
      <c r="BE251" s="55"/>
      <c r="BF251" s="55"/>
      <c r="BG251" s="55"/>
      <c r="BH251" s="55"/>
      <c r="BI251" s="55"/>
      <c r="BJ251" s="55"/>
      <c r="BK251" s="55"/>
      <c r="BL251" s="55"/>
      <c r="BM251" s="55"/>
      <c r="BN251" s="55"/>
      <c r="BO251" s="55"/>
      <c r="BP251" s="55"/>
      <c r="BQ251" s="55"/>
      <c r="BR251" s="55"/>
      <c r="BS251" s="55"/>
      <c r="BT251" s="55"/>
      <c r="BU251" s="55"/>
      <c r="BV251" s="55"/>
      <c r="BW251" s="55"/>
      <c r="BX251" s="55"/>
      <c r="BY251" s="55"/>
      <c r="BZ251" s="55"/>
      <c r="CA251" s="55"/>
      <c r="CB251" s="55"/>
    </row>
    <row r="252" spans="1:80" s="60" customFormat="1" x14ac:dyDescent="0.2">
      <c r="A252" s="55"/>
      <c r="B252" s="55"/>
      <c r="C252" s="55"/>
      <c r="D252" s="55"/>
      <c r="E252" s="55"/>
      <c r="F252" s="55"/>
      <c r="G252" s="55"/>
      <c r="H252" s="55"/>
      <c r="I252" s="55"/>
      <c r="J252" s="55"/>
      <c r="K252" s="55"/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  <c r="AC252" s="55"/>
      <c r="AD252" s="55"/>
      <c r="AE252" s="55"/>
      <c r="AF252" s="55"/>
      <c r="AG252" s="55"/>
      <c r="AH252" s="55"/>
      <c r="AI252" s="55"/>
      <c r="AJ252" s="55"/>
      <c r="AK252" s="55"/>
      <c r="AL252" s="55"/>
      <c r="AM252" s="55"/>
      <c r="AN252" s="55"/>
      <c r="AO252" s="55"/>
      <c r="AP252" s="55"/>
      <c r="AQ252" s="55"/>
      <c r="AR252" s="55"/>
      <c r="AS252" s="55"/>
      <c r="AT252" s="55"/>
      <c r="AU252" s="55"/>
      <c r="AV252" s="55"/>
      <c r="AW252" s="55"/>
      <c r="AX252" s="55"/>
      <c r="AY252" s="55"/>
      <c r="AZ252" s="55"/>
      <c r="BA252" s="55"/>
      <c r="BB252" s="55"/>
      <c r="BC252" s="55"/>
      <c r="BD252" s="55"/>
      <c r="BE252" s="55"/>
      <c r="BF252" s="55"/>
      <c r="BG252" s="55"/>
      <c r="BH252" s="55"/>
      <c r="BI252" s="55"/>
      <c r="BJ252" s="55"/>
      <c r="BK252" s="55"/>
      <c r="BL252" s="55"/>
      <c r="BM252" s="55"/>
      <c r="BN252" s="55"/>
      <c r="BO252" s="55"/>
      <c r="BP252" s="55"/>
      <c r="BQ252" s="55"/>
      <c r="BR252" s="55"/>
      <c r="BS252" s="55"/>
      <c r="BT252" s="55"/>
      <c r="BU252" s="55"/>
      <c r="BV252" s="55"/>
      <c r="BW252" s="55"/>
      <c r="BX252" s="55"/>
      <c r="BY252" s="55"/>
      <c r="BZ252" s="55"/>
      <c r="CA252" s="55"/>
      <c r="CB252" s="55"/>
    </row>
    <row r="253" spans="1:80" s="60" customFormat="1" x14ac:dyDescent="0.2">
      <c r="A253" s="55"/>
      <c r="B253" s="55"/>
      <c r="C253" s="55"/>
      <c r="D253" s="55"/>
      <c r="E253" s="55"/>
      <c r="F253" s="55"/>
      <c r="G253" s="55"/>
      <c r="H253" s="55"/>
      <c r="I253" s="55"/>
      <c r="J253" s="55"/>
      <c r="K253" s="55"/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  <c r="AC253" s="55"/>
      <c r="AD253" s="55"/>
      <c r="AE253" s="55"/>
      <c r="AF253" s="55"/>
      <c r="AG253" s="55"/>
      <c r="AH253" s="55"/>
      <c r="AI253" s="55"/>
      <c r="AJ253" s="55"/>
      <c r="AK253" s="55"/>
      <c r="AL253" s="55"/>
      <c r="AM253" s="55"/>
      <c r="AN253" s="55"/>
      <c r="AO253" s="55"/>
      <c r="AP253" s="55"/>
      <c r="AQ253" s="55"/>
      <c r="AR253" s="55"/>
      <c r="AS253" s="55"/>
      <c r="AT253" s="55"/>
      <c r="AU253" s="55"/>
      <c r="AV253" s="55"/>
      <c r="AW253" s="55"/>
      <c r="AX253" s="55"/>
      <c r="AY253" s="55"/>
      <c r="AZ253" s="55"/>
      <c r="BA253" s="55"/>
      <c r="BB253" s="55"/>
      <c r="BC253" s="55"/>
      <c r="BD253" s="55"/>
      <c r="BE253" s="55"/>
      <c r="BF253" s="55"/>
      <c r="BG253" s="55"/>
      <c r="BH253" s="55"/>
      <c r="BI253" s="55"/>
      <c r="BJ253" s="55"/>
      <c r="BK253" s="55"/>
      <c r="BL253" s="55"/>
      <c r="BM253" s="55"/>
      <c r="BN253" s="55"/>
      <c r="BO253" s="55"/>
      <c r="BP253" s="55"/>
      <c r="BQ253" s="55"/>
      <c r="BR253" s="55"/>
      <c r="BS253" s="55"/>
      <c r="BT253" s="55"/>
      <c r="BU253" s="55"/>
      <c r="BV253" s="55"/>
      <c r="BW253" s="55"/>
      <c r="BX253" s="55"/>
      <c r="BY253" s="55"/>
      <c r="BZ253" s="55"/>
      <c r="CA253" s="55"/>
      <c r="CB253" s="55"/>
    </row>
    <row r="254" spans="1:80" s="60" customFormat="1" x14ac:dyDescent="0.2">
      <c r="A254" s="55"/>
      <c r="B254" s="55"/>
      <c r="C254" s="55"/>
      <c r="D254" s="55"/>
      <c r="E254" s="55"/>
      <c r="F254" s="55"/>
      <c r="G254" s="55"/>
      <c r="H254" s="55"/>
      <c r="I254" s="55"/>
      <c r="J254" s="55"/>
      <c r="K254" s="55"/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  <c r="AC254" s="55"/>
      <c r="AD254" s="55"/>
      <c r="AE254" s="55"/>
      <c r="AF254" s="55"/>
      <c r="AG254" s="55"/>
      <c r="AH254" s="55"/>
      <c r="AI254" s="55"/>
      <c r="AJ254" s="55"/>
      <c r="AK254" s="55"/>
      <c r="AL254" s="55"/>
      <c r="AM254" s="55"/>
      <c r="AN254" s="55"/>
      <c r="AO254" s="55"/>
      <c r="AP254" s="55"/>
      <c r="AQ254" s="55"/>
      <c r="AR254" s="55"/>
      <c r="AS254" s="55"/>
      <c r="AT254" s="55"/>
      <c r="AU254" s="55"/>
      <c r="AV254" s="55"/>
      <c r="AW254" s="55"/>
      <c r="AX254" s="55"/>
      <c r="AY254" s="55"/>
      <c r="AZ254" s="55"/>
      <c r="BA254" s="55"/>
      <c r="BB254" s="55"/>
      <c r="BC254" s="55"/>
      <c r="BD254" s="55"/>
      <c r="BE254" s="55"/>
      <c r="BF254" s="55"/>
      <c r="BG254" s="55"/>
      <c r="BH254" s="55"/>
      <c r="BI254" s="55"/>
      <c r="BJ254" s="55"/>
      <c r="BK254" s="55"/>
      <c r="BL254" s="55"/>
      <c r="BM254" s="55"/>
      <c r="BN254" s="55"/>
      <c r="BO254" s="55"/>
      <c r="BP254" s="55"/>
      <c r="BQ254" s="55"/>
      <c r="BR254" s="55"/>
      <c r="BS254" s="55"/>
      <c r="BT254" s="55"/>
      <c r="BU254" s="55"/>
      <c r="BV254" s="55"/>
      <c r="BW254" s="55"/>
      <c r="BX254" s="55"/>
      <c r="BY254" s="55"/>
      <c r="BZ254" s="55"/>
      <c r="CA254" s="55"/>
      <c r="CB254" s="55"/>
    </row>
    <row r="255" spans="1:80" s="60" customFormat="1" x14ac:dyDescent="0.2">
      <c r="A255" s="55"/>
      <c r="B255" s="55"/>
      <c r="C255" s="55"/>
      <c r="D255" s="55"/>
      <c r="E255" s="55"/>
      <c r="F255" s="55"/>
      <c r="G255" s="55"/>
      <c r="H255" s="55"/>
      <c r="I255" s="55"/>
      <c r="J255" s="55"/>
      <c r="K255" s="55"/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  <c r="AC255" s="55"/>
      <c r="AD255" s="55"/>
      <c r="AE255" s="55"/>
      <c r="AF255" s="55"/>
      <c r="AG255" s="55"/>
      <c r="AH255" s="55"/>
      <c r="AI255" s="55"/>
      <c r="AJ255" s="55"/>
      <c r="AK255" s="55"/>
      <c r="AL255" s="55"/>
      <c r="AM255" s="55"/>
      <c r="AN255" s="55"/>
      <c r="AO255" s="55"/>
      <c r="AP255" s="55"/>
      <c r="AQ255" s="55"/>
      <c r="AR255" s="55"/>
      <c r="AS255" s="55"/>
      <c r="AT255" s="55"/>
      <c r="AU255" s="55"/>
      <c r="AV255" s="55"/>
      <c r="AW255" s="55"/>
      <c r="AX255" s="55"/>
      <c r="AY255" s="55"/>
      <c r="AZ255" s="55"/>
      <c r="BA255" s="55"/>
      <c r="BB255" s="55"/>
      <c r="BC255" s="55"/>
      <c r="BD255" s="55"/>
      <c r="BE255" s="55"/>
      <c r="BF255" s="55"/>
      <c r="BG255" s="55"/>
      <c r="BH255" s="55"/>
      <c r="BI255" s="55"/>
      <c r="BJ255" s="55"/>
      <c r="BK255" s="55"/>
      <c r="BL255" s="55"/>
      <c r="BM255" s="55"/>
      <c r="BN255" s="55"/>
      <c r="BO255" s="55"/>
      <c r="BP255" s="55"/>
      <c r="BQ255" s="55"/>
      <c r="BR255" s="55"/>
      <c r="BS255" s="55"/>
      <c r="BT255" s="55"/>
      <c r="BU255" s="55"/>
      <c r="BV255" s="55"/>
      <c r="BW255" s="55"/>
      <c r="BX255" s="55"/>
      <c r="BY255" s="55"/>
      <c r="BZ255" s="55"/>
      <c r="CA255" s="55"/>
      <c r="CB255" s="55"/>
    </row>
    <row r="256" spans="1:80" s="60" customFormat="1" x14ac:dyDescent="0.2">
      <c r="A256" s="55"/>
      <c r="B256" s="55"/>
      <c r="C256" s="55"/>
      <c r="D256" s="55"/>
      <c r="E256" s="55"/>
      <c r="F256" s="55"/>
      <c r="G256" s="55"/>
      <c r="H256" s="55"/>
      <c r="I256" s="55"/>
      <c r="J256" s="55"/>
      <c r="K256" s="55"/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  <c r="AC256" s="55"/>
      <c r="AD256" s="55"/>
      <c r="AE256" s="55"/>
      <c r="AF256" s="55"/>
      <c r="AG256" s="55"/>
      <c r="AH256" s="55"/>
      <c r="AI256" s="55"/>
      <c r="AJ256" s="55"/>
      <c r="AK256" s="55"/>
      <c r="AL256" s="55"/>
      <c r="AM256" s="55"/>
      <c r="AN256" s="55"/>
      <c r="AO256" s="55"/>
      <c r="AP256" s="55"/>
      <c r="AQ256" s="55"/>
      <c r="AR256" s="55"/>
      <c r="AS256" s="55"/>
      <c r="AT256" s="55"/>
      <c r="AU256" s="55"/>
      <c r="AV256" s="55"/>
      <c r="AW256" s="55"/>
      <c r="AX256" s="55"/>
      <c r="AY256" s="55"/>
      <c r="AZ256" s="55"/>
      <c r="BA256" s="55"/>
      <c r="BB256" s="55"/>
      <c r="BC256" s="55"/>
      <c r="BD256" s="55"/>
      <c r="BE256" s="55"/>
      <c r="BF256" s="55"/>
      <c r="BG256" s="55"/>
      <c r="BH256" s="55"/>
      <c r="BI256" s="55"/>
      <c r="BJ256" s="55"/>
      <c r="BK256" s="55"/>
      <c r="BL256" s="55"/>
      <c r="BM256" s="55"/>
      <c r="BN256" s="55"/>
      <c r="BO256" s="55"/>
      <c r="BP256" s="55"/>
      <c r="BQ256" s="55"/>
      <c r="BR256" s="55"/>
      <c r="BS256" s="55"/>
      <c r="BT256" s="55"/>
      <c r="BU256" s="55"/>
      <c r="BV256" s="55"/>
      <c r="BW256" s="55"/>
      <c r="BX256" s="55"/>
      <c r="BY256" s="55"/>
      <c r="BZ256" s="55"/>
      <c r="CA256" s="55"/>
      <c r="CB256" s="55"/>
    </row>
    <row r="257" spans="1:80" s="60" customFormat="1" x14ac:dyDescent="0.2">
      <c r="A257" s="55"/>
      <c r="B257" s="55"/>
      <c r="C257" s="55"/>
      <c r="D257" s="55"/>
      <c r="E257" s="55"/>
      <c r="F257" s="55"/>
      <c r="G257" s="55"/>
      <c r="H257" s="55"/>
      <c r="I257" s="55"/>
      <c r="J257" s="55"/>
      <c r="K257" s="55"/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  <c r="AC257" s="55"/>
      <c r="AD257" s="55"/>
      <c r="AE257" s="55"/>
      <c r="AF257" s="55"/>
      <c r="AG257" s="55"/>
      <c r="AH257" s="55"/>
      <c r="AI257" s="55"/>
      <c r="AJ257" s="55"/>
      <c r="AK257" s="55"/>
      <c r="AL257" s="55"/>
      <c r="AM257" s="55"/>
      <c r="AN257" s="55"/>
      <c r="AO257" s="55"/>
      <c r="AP257" s="55"/>
      <c r="AQ257" s="55"/>
      <c r="AR257" s="55"/>
      <c r="AS257" s="55"/>
      <c r="AT257" s="55"/>
      <c r="AU257" s="55"/>
      <c r="AV257" s="55"/>
      <c r="AW257" s="55"/>
      <c r="AX257" s="55"/>
      <c r="AY257" s="55"/>
      <c r="AZ257" s="55"/>
      <c r="BA257" s="55"/>
      <c r="BB257" s="55"/>
      <c r="BC257" s="55"/>
      <c r="BD257" s="55"/>
      <c r="BE257" s="55"/>
      <c r="BF257" s="55"/>
      <c r="BG257" s="55"/>
      <c r="BH257" s="55"/>
      <c r="BI257" s="55"/>
      <c r="BJ257" s="55"/>
      <c r="BK257" s="55"/>
      <c r="BL257" s="55"/>
      <c r="BM257" s="55"/>
      <c r="BN257" s="55"/>
      <c r="BO257" s="55"/>
      <c r="BP257" s="55"/>
      <c r="BQ257" s="55"/>
      <c r="BR257" s="55"/>
      <c r="BS257" s="55"/>
      <c r="BT257" s="55"/>
      <c r="BU257" s="55"/>
      <c r="BV257" s="55"/>
      <c r="BW257" s="55"/>
      <c r="BX257" s="55"/>
      <c r="BY257" s="55"/>
      <c r="BZ257" s="55"/>
      <c r="CA257" s="55"/>
      <c r="CB257" s="55"/>
    </row>
    <row r="258" spans="1:80" s="60" customFormat="1" x14ac:dyDescent="0.2">
      <c r="A258" s="55"/>
      <c r="B258" s="55"/>
      <c r="C258" s="55"/>
      <c r="D258" s="55"/>
      <c r="E258" s="55"/>
      <c r="F258" s="55"/>
      <c r="G258" s="55"/>
      <c r="H258" s="55"/>
      <c r="I258" s="55"/>
      <c r="J258" s="55"/>
      <c r="K258" s="55"/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  <c r="AC258" s="55"/>
      <c r="AD258" s="55"/>
      <c r="AE258" s="55"/>
      <c r="AF258" s="55"/>
      <c r="AG258" s="55"/>
      <c r="AH258" s="55"/>
      <c r="AI258" s="55"/>
      <c r="AJ258" s="55"/>
      <c r="AK258" s="55"/>
      <c r="AL258" s="55"/>
      <c r="AM258" s="55"/>
      <c r="AN258" s="55"/>
      <c r="AO258" s="55"/>
      <c r="AP258" s="55"/>
      <c r="AQ258" s="55"/>
      <c r="AR258" s="55"/>
      <c r="AS258" s="55"/>
      <c r="AT258" s="55"/>
      <c r="AU258" s="55"/>
      <c r="AV258" s="55"/>
      <c r="AW258" s="55"/>
      <c r="AX258" s="55"/>
      <c r="AY258" s="55"/>
      <c r="AZ258" s="55"/>
      <c r="BA258" s="55"/>
      <c r="BB258" s="55"/>
      <c r="BC258" s="55"/>
      <c r="BD258" s="55"/>
      <c r="BE258" s="55"/>
      <c r="BF258" s="55"/>
      <c r="BG258" s="55"/>
      <c r="BH258" s="55"/>
      <c r="BI258" s="55"/>
      <c r="BJ258" s="55"/>
      <c r="BK258" s="55"/>
      <c r="BL258" s="55"/>
      <c r="BM258" s="55"/>
      <c r="BN258" s="55"/>
      <c r="BO258" s="55"/>
      <c r="BP258" s="55"/>
      <c r="BQ258" s="55"/>
      <c r="BR258" s="55"/>
      <c r="BS258" s="55"/>
      <c r="BT258" s="55"/>
      <c r="BU258" s="55"/>
      <c r="BV258" s="55"/>
      <c r="BW258" s="55"/>
      <c r="BX258" s="55"/>
      <c r="BY258" s="55"/>
      <c r="BZ258" s="55"/>
      <c r="CA258" s="55"/>
      <c r="CB258" s="55"/>
    </row>
    <row r="259" spans="1:80" s="60" customFormat="1" x14ac:dyDescent="0.2">
      <c r="A259" s="55"/>
      <c r="B259" s="55"/>
      <c r="C259" s="55"/>
      <c r="D259" s="55"/>
      <c r="E259" s="55"/>
      <c r="F259" s="55"/>
      <c r="G259" s="55"/>
      <c r="H259" s="55"/>
      <c r="I259" s="55"/>
      <c r="J259" s="55"/>
      <c r="K259" s="55"/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  <c r="AC259" s="55"/>
      <c r="AD259" s="55"/>
      <c r="AE259" s="55"/>
      <c r="AF259" s="55"/>
      <c r="AG259" s="55"/>
      <c r="AH259" s="55"/>
      <c r="AI259" s="55"/>
      <c r="AJ259" s="55"/>
      <c r="AK259" s="55"/>
      <c r="AL259" s="55"/>
      <c r="AM259" s="55"/>
      <c r="AN259" s="55"/>
      <c r="AO259" s="55"/>
      <c r="AP259" s="55"/>
      <c r="AQ259" s="55"/>
      <c r="AR259" s="55"/>
      <c r="AS259" s="55"/>
      <c r="AT259" s="55"/>
      <c r="AU259" s="55"/>
      <c r="AV259" s="55"/>
      <c r="AW259" s="55"/>
      <c r="AX259" s="55"/>
      <c r="AY259" s="55"/>
      <c r="AZ259" s="55"/>
      <c r="BA259" s="55"/>
      <c r="BB259" s="55"/>
      <c r="BC259" s="55"/>
      <c r="BD259" s="55"/>
      <c r="BE259" s="55"/>
      <c r="BF259" s="55"/>
      <c r="BG259" s="55"/>
      <c r="BH259" s="55"/>
      <c r="BI259" s="55"/>
      <c r="BJ259" s="55"/>
      <c r="BK259" s="55"/>
      <c r="BL259" s="55"/>
      <c r="BM259" s="55"/>
      <c r="BN259" s="55"/>
      <c r="BO259" s="55"/>
      <c r="BP259" s="55"/>
      <c r="BQ259" s="55"/>
      <c r="BR259" s="55"/>
      <c r="BS259" s="55"/>
      <c r="BT259" s="55"/>
      <c r="BU259" s="55"/>
      <c r="BV259" s="55"/>
      <c r="BW259" s="55"/>
      <c r="BX259" s="55"/>
      <c r="BY259" s="55"/>
      <c r="BZ259" s="55"/>
      <c r="CA259" s="55"/>
      <c r="CB259" s="55"/>
    </row>
    <row r="260" spans="1:80" s="60" customFormat="1" x14ac:dyDescent="0.2">
      <c r="A260" s="55"/>
      <c r="B260" s="55"/>
      <c r="C260" s="55"/>
      <c r="D260" s="55"/>
      <c r="E260" s="55"/>
      <c r="F260" s="55"/>
      <c r="G260" s="55"/>
      <c r="H260" s="55"/>
      <c r="I260" s="55"/>
      <c r="J260" s="55"/>
      <c r="K260" s="55"/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  <c r="AC260" s="55"/>
      <c r="AD260" s="55"/>
      <c r="AE260" s="55"/>
      <c r="AF260" s="55"/>
      <c r="AG260" s="55"/>
      <c r="AH260" s="55"/>
      <c r="AI260" s="55"/>
      <c r="AJ260" s="55"/>
      <c r="AK260" s="55"/>
      <c r="AL260" s="55"/>
      <c r="AM260" s="55"/>
      <c r="AN260" s="55"/>
      <c r="AO260" s="55"/>
      <c r="AP260" s="55"/>
      <c r="AQ260" s="55"/>
      <c r="AR260" s="55"/>
      <c r="AS260" s="55"/>
      <c r="AT260" s="55"/>
      <c r="AU260" s="55"/>
      <c r="AV260" s="55"/>
      <c r="AW260" s="55"/>
      <c r="AX260" s="55"/>
      <c r="AY260" s="55"/>
      <c r="AZ260" s="55"/>
      <c r="BA260" s="55"/>
      <c r="BB260" s="55"/>
      <c r="BC260" s="55"/>
      <c r="BD260" s="55"/>
      <c r="BE260" s="55"/>
      <c r="BF260" s="55"/>
      <c r="BG260" s="55"/>
      <c r="BH260" s="55"/>
      <c r="BI260" s="55"/>
      <c r="BJ260" s="55"/>
      <c r="BK260" s="55"/>
      <c r="BL260" s="55"/>
      <c r="BM260" s="55"/>
      <c r="BN260" s="55"/>
      <c r="BO260" s="55"/>
      <c r="BP260" s="55"/>
      <c r="BQ260" s="55"/>
      <c r="BR260" s="55"/>
      <c r="BS260" s="55"/>
      <c r="BT260" s="55"/>
      <c r="BU260" s="55"/>
      <c r="BV260" s="55"/>
      <c r="BW260" s="55"/>
      <c r="BX260" s="55"/>
      <c r="BY260" s="55"/>
      <c r="BZ260" s="55"/>
      <c r="CA260" s="55"/>
      <c r="CB260" s="55"/>
    </row>
    <row r="261" spans="1:80" s="60" customFormat="1" x14ac:dyDescent="0.2">
      <c r="A261" s="55"/>
      <c r="B261" s="55"/>
      <c r="C261" s="55"/>
      <c r="D261" s="55"/>
      <c r="E261" s="55"/>
      <c r="F261" s="55"/>
      <c r="G261" s="55"/>
      <c r="H261" s="55"/>
      <c r="I261" s="55"/>
      <c r="J261" s="55"/>
      <c r="K261" s="55"/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  <c r="AC261" s="55"/>
      <c r="AD261" s="55"/>
      <c r="AE261" s="55"/>
      <c r="AF261" s="55"/>
      <c r="AG261" s="55"/>
      <c r="AH261" s="55"/>
      <c r="AI261" s="55"/>
      <c r="AJ261" s="55"/>
      <c r="AK261" s="55"/>
      <c r="AL261" s="55"/>
      <c r="AM261" s="55"/>
      <c r="AN261" s="55"/>
      <c r="AO261" s="55"/>
      <c r="AP261" s="55"/>
      <c r="AQ261" s="55"/>
      <c r="AR261" s="55"/>
      <c r="AS261" s="55"/>
      <c r="AT261" s="55"/>
      <c r="AU261" s="55"/>
      <c r="AV261" s="55"/>
      <c r="AW261" s="55"/>
      <c r="AX261" s="55"/>
      <c r="AY261" s="55"/>
      <c r="AZ261" s="55"/>
      <c r="BA261" s="55"/>
      <c r="BB261" s="55"/>
      <c r="BC261" s="55"/>
      <c r="BD261" s="55"/>
      <c r="BE261" s="55"/>
      <c r="BF261" s="55"/>
      <c r="BG261" s="55"/>
      <c r="BH261" s="55"/>
      <c r="BI261" s="55"/>
      <c r="BJ261" s="55"/>
      <c r="BK261" s="55"/>
      <c r="BL261" s="55"/>
      <c r="BM261" s="55"/>
      <c r="BN261" s="55"/>
      <c r="BO261" s="55"/>
      <c r="BP261" s="55"/>
      <c r="BQ261" s="55"/>
      <c r="BR261" s="55"/>
      <c r="BS261" s="55"/>
      <c r="BT261" s="55"/>
      <c r="BU261" s="55"/>
      <c r="BV261" s="55"/>
      <c r="BW261" s="55"/>
      <c r="BX261" s="55"/>
      <c r="BY261" s="55"/>
      <c r="BZ261" s="55"/>
      <c r="CA261" s="55"/>
      <c r="CB261" s="55"/>
    </row>
    <row r="262" spans="1:80" s="60" customFormat="1" x14ac:dyDescent="0.2">
      <c r="A262" s="55"/>
      <c r="B262" s="55"/>
      <c r="C262" s="55"/>
      <c r="D262" s="55"/>
      <c r="E262" s="55"/>
      <c r="F262" s="55"/>
      <c r="G262" s="55"/>
      <c r="H262" s="55"/>
      <c r="I262" s="55"/>
      <c r="J262" s="55"/>
      <c r="K262" s="55"/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  <c r="AC262" s="55"/>
      <c r="AD262" s="55"/>
      <c r="AE262" s="55"/>
      <c r="AF262" s="55"/>
      <c r="AG262" s="55"/>
      <c r="AH262" s="55"/>
      <c r="AI262" s="55"/>
      <c r="AJ262" s="55"/>
      <c r="AK262" s="55"/>
      <c r="AL262" s="55"/>
      <c r="AM262" s="55"/>
      <c r="AN262" s="55"/>
      <c r="AO262" s="55"/>
      <c r="AP262" s="55"/>
      <c r="AQ262" s="55"/>
      <c r="AR262" s="55"/>
      <c r="AS262" s="55"/>
      <c r="AT262" s="55"/>
      <c r="AU262" s="55"/>
      <c r="AV262" s="55"/>
      <c r="AW262" s="55"/>
      <c r="AX262" s="55"/>
      <c r="AY262" s="55"/>
      <c r="AZ262" s="55"/>
      <c r="BA262" s="55"/>
      <c r="BB262" s="55"/>
      <c r="BC262" s="55"/>
      <c r="BD262" s="55"/>
      <c r="BE262" s="55"/>
      <c r="BF262" s="55"/>
      <c r="BG262" s="55"/>
      <c r="BH262" s="55"/>
      <c r="BI262" s="55"/>
      <c r="BJ262" s="55"/>
      <c r="BK262" s="55"/>
      <c r="BL262" s="55"/>
      <c r="BM262" s="55"/>
      <c r="BN262" s="55"/>
      <c r="BO262" s="55"/>
      <c r="BP262" s="55"/>
      <c r="BQ262" s="55"/>
      <c r="BR262" s="55"/>
      <c r="BS262" s="55"/>
      <c r="BT262" s="55"/>
      <c r="BU262" s="55"/>
      <c r="BV262" s="55"/>
      <c r="BW262" s="55"/>
      <c r="BX262" s="55"/>
      <c r="BY262" s="55"/>
      <c r="BZ262" s="55"/>
      <c r="CA262" s="55"/>
      <c r="CB262" s="55"/>
    </row>
    <row r="263" spans="1:80" s="60" customFormat="1" x14ac:dyDescent="0.2">
      <c r="A263" s="55"/>
      <c r="B263" s="55"/>
      <c r="C263" s="55"/>
      <c r="D263" s="55"/>
      <c r="E263" s="55"/>
      <c r="F263" s="55"/>
      <c r="G263" s="55"/>
      <c r="H263" s="55"/>
      <c r="I263" s="55"/>
      <c r="J263" s="55"/>
      <c r="K263" s="55"/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  <c r="AC263" s="55"/>
      <c r="AD263" s="55"/>
      <c r="AE263" s="55"/>
      <c r="AF263" s="55"/>
      <c r="AG263" s="55"/>
      <c r="AH263" s="55"/>
      <c r="AI263" s="55"/>
      <c r="AJ263" s="55"/>
      <c r="AK263" s="55"/>
      <c r="AL263" s="55"/>
      <c r="AM263" s="55"/>
      <c r="AN263" s="55"/>
      <c r="AO263" s="55"/>
      <c r="AP263" s="55"/>
      <c r="AQ263" s="55"/>
      <c r="AR263" s="55"/>
      <c r="AS263" s="55"/>
      <c r="AT263" s="55"/>
      <c r="AU263" s="55"/>
      <c r="AV263" s="55"/>
      <c r="AW263" s="55"/>
      <c r="AX263" s="55"/>
      <c r="AY263" s="55"/>
      <c r="AZ263" s="55"/>
      <c r="BA263" s="55"/>
      <c r="BB263" s="55"/>
      <c r="BC263" s="55"/>
      <c r="BD263" s="55"/>
      <c r="BE263" s="55"/>
      <c r="BF263" s="55"/>
      <c r="BG263" s="55"/>
      <c r="BH263" s="55"/>
      <c r="BI263" s="55"/>
      <c r="BJ263" s="55"/>
      <c r="BK263" s="55"/>
      <c r="BL263" s="55"/>
      <c r="BM263" s="55"/>
      <c r="BN263" s="55"/>
      <c r="BO263" s="55"/>
      <c r="BP263" s="55"/>
      <c r="BQ263" s="55"/>
      <c r="BR263" s="55"/>
      <c r="BS263" s="55"/>
      <c r="BT263" s="55"/>
      <c r="BU263" s="55"/>
      <c r="BV263" s="55"/>
      <c r="BW263" s="55"/>
      <c r="BX263" s="55"/>
      <c r="BY263" s="55"/>
      <c r="BZ263" s="55"/>
      <c r="CA263" s="55"/>
      <c r="CB263" s="55"/>
    </row>
    <row r="264" spans="1:80" s="60" customFormat="1" x14ac:dyDescent="0.2">
      <c r="A264" s="55"/>
      <c r="B264" s="55"/>
      <c r="C264" s="55"/>
      <c r="D264" s="55"/>
      <c r="E264" s="55"/>
      <c r="F264" s="55"/>
      <c r="G264" s="55"/>
      <c r="H264" s="55"/>
      <c r="I264" s="55"/>
      <c r="J264" s="55"/>
      <c r="K264" s="55"/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  <c r="AC264" s="55"/>
      <c r="AD264" s="55"/>
      <c r="AE264" s="55"/>
      <c r="AF264" s="55"/>
      <c r="AG264" s="55"/>
      <c r="AH264" s="55"/>
      <c r="AI264" s="55"/>
      <c r="AJ264" s="55"/>
      <c r="AK264" s="55"/>
      <c r="AL264" s="55"/>
      <c r="AM264" s="55"/>
      <c r="AN264" s="55"/>
      <c r="AO264" s="55"/>
      <c r="AP264" s="55"/>
      <c r="AQ264" s="55"/>
      <c r="AR264" s="55"/>
      <c r="AS264" s="55"/>
      <c r="AT264" s="55"/>
      <c r="AU264" s="55"/>
      <c r="AV264" s="55"/>
      <c r="AW264" s="55"/>
      <c r="AX264" s="55"/>
      <c r="AY264" s="55"/>
      <c r="AZ264" s="55"/>
      <c r="BA264" s="55"/>
      <c r="BB264" s="55"/>
      <c r="BC264" s="55"/>
      <c r="BD264" s="55"/>
      <c r="BE264" s="55"/>
      <c r="BF264" s="55"/>
      <c r="BG264" s="55"/>
      <c r="BH264" s="55"/>
      <c r="BI264" s="55"/>
      <c r="BJ264" s="55"/>
      <c r="BK264" s="55"/>
      <c r="BL264" s="55"/>
      <c r="BM264" s="55"/>
      <c r="BN264" s="55"/>
      <c r="BO264" s="55"/>
      <c r="BP264" s="55"/>
      <c r="BQ264" s="55"/>
      <c r="BR264" s="55"/>
      <c r="BS264" s="55"/>
      <c r="BT264" s="55"/>
      <c r="BU264" s="55"/>
      <c r="BV264" s="55"/>
      <c r="BW264" s="55"/>
      <c r="BX264" s="55"/>
      <c r="BY264" s="55"/>
      <c r="BZ264" s="55"/>
      <c r="CA264" s="55"/>
      <c r="CB264" s="55"/>
    </row>
    <row r="265" spans="1:80" s="60" customFormat="1" x14ac:dyDescent="0.2">
      <c r="A265" s="55"/>
      <c r="B265" s="55"/>
      <c r="C265" s="55"/>
      <c r="D265" s="55"/>
      <c r="E265" s="55"/>
      <c r="F265" s="55"/>
      <c r="G265" s="55"/>
      <c r="H265" s="55"/>
      <c r="I265" s="55"/>
      <c r="J265" s="55"/>
      <c r="K265" s="55"/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  <c r="AC265" s="55"/>
      <c r="AD265" s="55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</row>
    <row r="266" spans="1:80" s="60" customFormat="1" x14ac:dyDescent="0.2">
      <c r="A266" s="55"/>
      <c r="B266" s="55"/>
      <c r="C266" s="55"/>
      <c r="D266" s="55"/>
      <c r="E266" s="55"/>
      <c r="F266" s="55"/>
      <c r="G266" s="55"/>
      <c r="H266" s="55"/>
      <c r="I266" s="55"/>
      <c r="J266" s="55"/>
      <c r="K266" s="55"/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  <c r="AC266" s="55"/>
      <c r="AD266" s="55"/>
      <c r="AE266" s="55"/>
      <c r="AF266" s="55"/>
      <c r="AG266" s="55"/>
      <c r="AH266" s="55"/>
      <c r="AI266" s="55"/>
      <c r="AJ266" s="55"/>
      <c r="AK266" s="55"/>
      <c r="AL266" s="55"/>
      <c r="AM266" s="55"/>
      <c r="AN266" s="55"/>
      <c r="AO266" s="55"/>
      <c r="AP266" s="55"/>
      <c r="AQ266" s="55"/>
      <c r="AR266" s="55"/>
      <c r="AS266" s="55"/>
      <c r="AT266" s="55"/>
      <c r="AU266" s="55"/>
      <c r="AV266" s="55"/>
      <c r="AW266" s="55"/>
      <c r="AX266" s="55"/>
      <c r="AY266" s="55"/>
      <c r="AZ266" s="55"/>
      <c r="BA266" s="55"/>
      <c r="BB266" s="55"/>
      <c r="BC266" s="55"/>
      <c r="BD266" s="55"/>
      <c r="BE266" s="55"/>
      <c r="BF266" s="55"/>
      <c r="BG266" s="55"/>
      <c r="BH266" s="55"/>
      <c r="BI266" s="55"/>
      <c r="BJ266" s="55"/>
      <c r="BK266" s="55"/>
      <c r="BL266" s="55"/>
      <c r="BM266" s="55"/>
      <c r="BN266" s="55"/>
      <c r="BO266" s="55"/>
      <c r="BP266" s="55"/>
      <c r="BQ266" s="55"/>
      <c r="BR266" s="55"/>
      <c r="BS266" s="55"/>
      <c r="BT266" s="55"/>
      <c r="BU266" s="55"/>
      <c r="BV266" s="55"/>
      <c r="BW266" s="55"/>
      <c r="BX266" s="55"/>
      <c r="BY266" s="55"/>
      <c r="BZ266" s="55"/>
      <c r="CA266" s="55"/>
      <c r="CB266" s="55"/>
    </row>
    <row r="267" spans="1:80" s="60" customFormat="1" x14ac:dyDescent="0.2">
      <c r="A267" s="55"/>
      <c r="B267" s="55"/>
      <c r="C267" s="55"/>
      <c r="D267" s="55"/>
      <c r="E267" s="55"/>
      <c r="F267" s="55"/>
      <c r="G267" s="55"/>
      <c r="H267" s="55"/>
      <c r="I267" s="55"/>
      <c r="J267" s="55"/>
      <c r="K267" s="55"/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  <c r="AC267" s="55"/>
      <c r="AD267" s="55"/>
      <c r="AE267" s="55"/>
      <c r="AF267" s="55"/>
      <c r="AG267" s="55"/>
      <c r="AH267" s="55"/>
      <c r="AI267" s="55"/>
      <c r="AJ267" s="55"/>
      <c r="AK267" s="55"/>
      <c r="AL267" s="55"/>
      <c r="AM267" s="55"/>
      <c r="AN267" s="55"/>
      <c r="AO267" s="55"/>
      <c r="AP267" s="55"/>
      <c r="AQ267" s="55"/>
      <c r="AR267" s="55"/>
      <c r="AS267" s="55"/>
      <c r="AT267" s="55"/>
      <c r="AU267" s="55"/>
      <c r="AV267" s="55"/>
      <c r="AW267" s="55"/>
      <c r="AX267" s="55"/>
      <c r="AY267" s="55"/>
      <c r="AZ267" s="55"/>
      <c r="BA267" s="55"/>
      <c r="BB267" s="55"/>
      <c r="BC267" s="55"/>
      <c r="BD267" s="55"/>
      <c r="BE267" s="55"/>
      <c r="BF267" s="55"/>
      <c r="BG267" s="55"/>
      <c r="BH267" s="55"/>
      <c r="BI267" s="55"/>
      <c r="BJ267" s="55"/>
      <c r="BK267" s="55"/>
      <c r="BL267" s="55"/>
      <c r="BM267" s="55"/>
      <c r="BN267" s="55"/>
      <c r="BO267" s="55"/>
      <c r="BP267" s="55"/>
      <c r="BQ267" s="55"/>
      <c r="BR267" s="55"/>
      <c r="BS267" s="55"/>
      <c r="BT267" s="55"/>
      <c r="BU267" s="55"/>
      <c r="BV267" s="55"/>
      <c r="BW267" s="55"/>
      <c r="BX267" s="55"/>
      <c r="BY267" s="55"/>
      <c r="BZ267" s="55"/>
      <c r="CA267" s="55"/>
      <c r="CB267" s="55"/>
    </row>
    <row r="268" spans="1:80" s="60" customFormat="1" x14ac:dyDescent="0.2">
      <c r="A268" s="55"/>
      <c r="B268" s="55"/>
      <c r="C268" s="55"/>
      <c r="D268" s="55"/>
      <c r="E268" s="55"/>
      <c r="F268" s="55"/>
      <c r="G268" s="55"/>
      <c r="H268" s="55"/>
      <c r="I268" s="55"/>
      <c r="J268" s="55"/>
      <c r="K268" s="55"/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  <c r="AC268" s="55"/>
      <c r="AD268" s="55"/>
      <c r="AE268" s="55"/>
      <c r="AF268" s="55"/>
      <c r="AG268" s="55"/>
      <c r="AH268" s="55"/>
      <c r="AI268" s="55"/>
      <c r="AJ268" s="55"/>
      <c r="AK268" s="55"/>
      <c r="AL268" s="55"/>
      <c r="AM268" s="55"/>
      <c r="AN268" s="55"/>
      <c r="AO268" s="55"/>
      <c r="AP268" s="55"/>
      <c r="AQ268" s="55"/>
      <c r="AR268" s="55"/>
      <c r="AS268" s="55"/>
      <c r="AT268" s="55"/>
      <c r="AU268" s="55"/>
      <c r="AV268" s="55"/>
      <c r="AW268" s="55"/>
      <c r="AX268" s="55"/>
      <c r="AY268" s="55"/>
      <c r="AZ268" s="55"/>
      <c r="BA268" s="55"/>
      <c r="BB268" s="55"/>
      <c r="BC268" s="55"/>
      <c r="BD268" s="55"/>
      <c r="BE268" s="55"/>
      <c r="BF268" s="55"/>
      <c r="BG268" s="55"/>
      <c r="BH268" s="55"/>
      <c r="BI268" s="55"/>
      <c r="BJ268" s="55"/>
      <c r="BK268" s="55"/>
      <c r="BL268" s="55"/>
      <c r="BM268" s="55"/>
      <c r="BN268" s="55"/>
      <c r="BO268" s="55"/>
      <c r="BP268" s="55"/>
      <c r="BQ268" s="55"/>
      <c r="BR268" s="55"/>
      <c r="BS268" s="55"/>
      <c r="BT268" s="55"/>
      <c r="BU268" s="55"/>
      <c r="BV268" s="55"/>
      <c r="BW268" s="55"/>
      <c r="BX268" s="55"/>
      <c r="BY268" s="55"/>
      <c r="BZ268" s="55"/>
      <c r="CA268" s="55"/>
      <c r="CB268" s="55"/>
    </row>
    <row r="269" spans="1:80" s="60" customFormat="1" x14ac:dyDescent="0.2">
      <c r="A269" s="55"/>
      <c r="B269" s="55"/>
      <c r="C269" s="55"/>
      <c r="D269" s="55"/>
      <c r="E269" s="55"/>
      <c r="F269" s="55"/>
      <c r="G269" s="55"/>
      <c r="H269" s="55"/>
      <c r="I269" s="55"/>
      <c r="J269" s="55"/>
      <c r="K269" s="55"/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  <c r="AC269" s="55"/>
      <c r="AD269" s="55"/>
      <c r="AE269" s="55"/>
      <c r="AF269" s="55"/>
      <c r="AG269" s="55"/>
      <c r="AH269" s="55"/>
      <c r="AI269" s="55"/>
      <c r="AJ269" s="55"/>
      <c r="AK269" s="55"/>
      <c r="AL269" s="55"/>
      <c r="AM269" s="55"/>
      <c r="AN269" s="55"/>
      <c r="AO269" s="55"/>
      <c r="AP269" s="55"/>
      <c r="AQ269" s="55"/>
      <c r="AR269" s="55"/>
      <c r="AS269" s="55"/>
      <c r="AT269" s="55"/>
      <c r="AU269" s="55"/>
      <c r="AV269" s="55"/>
      <c r="AW269" s="55"/>
      <c r="AX269" s="55"/>
      <c r="AY269" s="55"/>
      <c r="AZ269" s="55"/>
      <c r="BA269" s="55"/>
      <c r="BB269" s="55"/>
      <c r="BC269" s="55"/>
      <c r="BD269" s="55"/>
      <c r="BE269" s="55"/>
      <c r="BF269" s="55"/>
      <c r="BG269" s="55"/>
      <c r="BH269" s="55"/>
      <c r="BI269" s="55"/>
      <c r="BJ269" s="55"/>
      <c r="BK269" s="55"/>
      <c r="BL269" s="55"/>
      <c r="BM269" s="55"/>
      <c r="BN269" s="55"/>
      <c r="BO269" s="55"/>
      <c r="BP269" s="55"/>
      <c r="BQ269" s="55"/>
      <c r="BR269" s="55"/>
      <c r="BS269" s="55"/>
      <c r="BT269" s="55"/>
      <c r="BU269" s="55"/>
      <c r="BV269" s="55"/>
      <c r="BW269" s="55"/>
      <c r="BX269" s="55"/>
      <c r="BY269" s="55"/>
      <c r="BZ269" s="55"/>
      <c r="CA269" s="55"/>
      <c r="CB269" s="55"/>
    </row>
    <row r="270" spans="1:80" s="60" customFormat="1" x14ac:dyDescent="0.2">
      <c r="A270" s="55"/>
      <c r="B270" s="55"/>
      <c r="C270" s="55"/>
      <c r="D270" s="55"/>
      <c r="E270" s="55"/>
      <c r="F270" s="55"/>
      <c r="G270" s="55"/>
      <c r="H270" s="55"/>
      <c r="I270" s="55"/>
      <c r="J270" s="55"/>
      <c r="K270" s="55"/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  <c r="AC270" s="55"/>
      <c r="AD270" s="55"/>
      <c r="AE270" s="55"/>
      <c r="AF270" s="55"/>
      <c r="AG270" s="55"/>
      <c r="AH270" s="55"/>
      <c r="AI270" s="55"/>
      <c r="AJ270" s="55"/>
      <c r="AK270" s="55"/>
      <c r="AL270" s="55"/>
      <c r="AM270" s="55"/>
      <c r="AN270" s="55"/>
      <c r="AO270" s="55"/>
      <c r="AP270" s="55"/>
      <c r="AQ270" s="55"/>
      <c r="AR270" s="55"/>
      <c r="AS270" s="55"/>
      <c r="AT270" s="55"/>
      <c r="AU270" s="55"/>
      <c r="AV270" s="55"/>
      <c r="AW270" s="55"/>
      <c r="AX270" s="55"/>
      <c r="AY270" s="55"/>
      <c r="AZ270" s="55"/>
      <c r="BA270" s="55"/>
      <c r="BB270" s="55"/>
      <c r="BC270" s="55"/>
      <c r="BD270" s="55"/>
      <c r="BE270" s="55"/>
      <c r="BF270" s="55"/>
      <c r="BG270" s="55"/>
      <c r="BH270" s="55"/>
      <c r="BI270" s="55"/>
      <c r="BJ270" s="55"/>
      <c r="BK270" s="55"/>
      <c r="BL270" s="55"/>
      <c r="BM270" s="55"/>
      <c r="BN270" s="55"/>
      <c r="BO270" s="55"/>
      <c r="BP270" s="55"/>
      <c r="BQ270" s="55"/>
      <c r="BR270" s="55"/>
      <c r="BS270" s="55"/>
      <c r="BT270" s="55"/>
      <c r="BU270" s="55"/>
      <c r="BV270" s="55"/>
      <c r="BW270" s="55"/>
      <c r="BX270" s="55"/>
      <c r="BY270" s="55"/>
      <c r="BZ270" s="55"/>
      <c r="CA270" s="55"/>
      <c r="CB270" s="55"/>
    </row>
    <row r="271" spans="1:80" s="60" customFormat="1" x14ac:dyDescent="0.2">
      <c r="A271" s="55"/>
      <c r="B271" s="55"/>
      <c r="C271" s="55"/>
      <c r="D271" s="55"/>
      <c r="E271" s="55"/>
      <c r="F271" s="55"/>
      <c r="G271" s="55"/>
      <c r="H271" s="55"/>
      <c r="I271" s="55"/>
      <c r="J271" s="55"/>
      <c r="K271" s="55"/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  <c r="AC271" s="55"/>
      <c r="AD271" s="55"/>
      <c r="AE271" s="55"/>
      <c r="AF271" s="55"/>
      <c r="AG271" s="55"/>
      <c r="AH271" s="55"/>
      <c r="AI271" s="55"/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  <c r="BA271" s="55"/>
      <c r="BB271" s="55"/>
      <c r="BC271" s="55"/>
      <c r="BD271" s="55"/>
      <c r="BE271" s="55"/>
      <c r="BF271" s="55"/>
      <c r="BG271" s="55"/>
      <c r="BH271" s="55"/>
      <c r="BI271" s="55"/>
      <c r="BJ271" s="55"/>
      <c r="BK271" s="55"/>
      <c r="BL271" s="55"/>
      <c r="BM271" s="55"/>
      <c r="BN271" s="55"/>
      <c r="BO271" s="55"/>
      <c r="BP271" s="55"/>
      <c r="BQ271" s="55"/>
      <c r="BR271" s="55"/>
      <c r="BS271" s="55"/>
      <c r="BT271" s="55"/>
      <c r="BU271" s="55"/>
      <c r="BV271" s="55"/>
      <c r="BW271" s="55"/>
      <c r="BX271" s="55"/>
      <c r="BY271" s="55"/>
      <c r="BZ271" s="55"/>
      <c r="CA271" s="55"/>
      <c r="CB271" s="55"/>
    </row>
    <row r="272" spans="1:80" s="60" customFormat="1" x14ac:dyDescent="0.2">
      <c r="A272" s="55"/>
      <c r="B272" s="55"/>
      <c r="C272" s="55"/>
      <c r="D272" s="55"/>
      <c r="E272" s="55"/>
      <c r="F272" s="55"/>
      <c r="G272" s="55"/>
      <c r="H272" s="55"/>
      <c r="I272" s="55"/>
      <c r="J272" s="55"/>
      <c r="K272" s="55"/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  <c r="AC272" s="55"/>
      <c r="AD272" s="55"/>
      <c r="AE272" s="55"/>
      <c r="AF272" s="55"/>
      <c r="AG272" s="55"/>
      <c r="AH272" s="55"/>
      <c r="AI272" s="55"/>
      <c r="AJ272" s="55"/>
      <c r="AK272" s="55"/>
      <c r="AL272" s="55"/>
      <c r="AM272" s="55"/>
      <c r="AN272" s="55"/>
      <c r="AO272" s="55"/>
      <c r="AP272" s="55"/>
      <c r="AQ272" s="55"/>
      <c r="AR272" s="55"/>
      <c r="AS272" s="55"/>
      <c r="AT272" s="55"/>
      <c r="AU272" s="55"/>
      <c r="AV272" s="55"/>
      <c r="AW272" s="55"/>
      <c r="AX272" s="55"/>
      <c r="AY272" s="55"/>
      <c r="AZ272" s="55"/>
      <c r="BA272" s="55"/>
      <c r="BB272" s="55"/>
      <c r="BC272" s="55"/>
      <c r="BD272" s="55"/>
      <c r="BE272" s="55"/>
      <c r="BF272" s="55"/>
      <c r="BG272" s="55"/>
      <c r="BH272" s="55"/>
      <c r="BI272" s="55"/>
      <c r="BJ272" s="55"/>
      <c r="BK272" s="55"/>
      <c r="BL272" s="55"/>
      <c r="BM272" s="55"/>
      <c r="BN272" s="55"/>
      <c r="BO272" s="55"/>
      <c r="BP272" s="55"/>
      <c r="BQ272" s="55"/>
      <c r="BR272" s="55"/>
      <c r="BS272" s="55"/>
      <c r="BT272" s="55"/>
      <c r="BU272" s="55"/>
      <c r="BV272" s="55"/>
      <c r="BW272" s="55"/>
      <c r="BX272" s="55"/>
      <c r="BY272" s="55"/>
      <c r="BZ272" s="55"/>
      <c r="CA272" s="55"/>
      <c r="CB272" s="55"/>
    </row>
    <row r="273" spans="1:80" s="60" customFormat="1" x14ac:dyDescent="0.2">
      <c r="A273" s="55"/>
      <c r="B273" s="55"/>
      <c r="C273" s="55"/>
      <c r="D273" s="55"/>
      <c r="E273" s="55"/>
      <c r="F273" s="55"/>
      <c r="G273" s="55"/>
      <c r="H273" s="55"/>
      <c r="I273" s="55"/>
      <c r="J273" s="55"/>
      <c r="K273" s="55"/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  <c r="AC273" s="55"/>
      <c r="AD273" s="55"/>
      <c r="AE273" s="55"/>
      <c r="AF273" s="55"/>
      <c r="AG273" s="55"/>
      <c r="AH273" s="55"/>
      <c r="AI273" s="55"/>
      <c r="AJ273" s="55"/>
      <c r="AK273" s="55"/>
      <c r="AL273" s="55"/>
      <c r="AM273" s="55"/>
      <c r="AN273" s="55"/>
      <c r="AO273" s="55"/>
      <c r="AP273" s="55"/>
      <c r="AQ273" s="55"/>
      <c r="AR273" s="55"/>
      <c r="AS273" s="55"/>
      <c r="AT273" s="55"/>
      <c r="AU273" s="55"/>
      <c r="AV273" s="55"/>
      <c r="AW273" s="55"/>
      <c r="AX273" s="55"/>
      <c r="AY273" s="55"/>
      <c r="AZ273" s="55"/>
      <c r="BA273" s="55"/>
      <c r="BB273" s="55"/>
      <c r="BC273" s="55"/>
      <c r="BD273" s="55"/>
      <c r="BE273" s="55"/>
      <c r="BF273" s="55"/>
      <c r="BG273" s="55"/>
      <c r="BH273" s="55"/>
      <c r="BI273" s="55"/>
      <c r="BJ273" s="55"/>
      <c r="BK273" s="55"/>
      <c r="BL273" s="55"/>
      <c r="BM273" s="55"/>
      <c r="BN273" s="55"/>
      <c r="BO273" s="55"/>
      <c r="BP273" s="55"/>
      <c r="BQ273" s="55"/>
      <c r="BR273" s="55"/>
      <c r="BS273" s="55"/>
      <c r="BT273" s="55"/>
      <c r="BU273" s="55"/>
      <c r="BV273" s="55"/>
      <c r="BW273" s="55"/>
      <c r="BX273" s="55"/>
      <c r="BY273" s="55"/>
      <c r="BZ273" s="55"/>
      <c r="CA273" s="55"/>
      <c r="CB273" s="55"/>
    </row>
    <row r="274" spans="1:80" s="60" customFormat="1" x14ac:dyDescent="0.2">
      <c r="A274" s="55"/>
      <c r="B274" s="55"/>
      <c r="C274" s="55"/>
      <c r="D274" s="55"/>
      <c r="E274" s="55"/>
      <c r="F274" s="55"/>
      <c r="G274" s="55"/>
      <c r="H274" s="55"/>
      <c r="I274" s="55"/>
      <c r="J274" s="55"/>
      <c r="K274" s="55"/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  <c r="AC274" s="55"/>
      <c r="AD274" s="55"/>
      <c r="AE274" s="55"/>
      <c r="AF274" s="55"/>
      <c r="AG274" s="55"/>
      <c r="AH274" s="55"/>
      <c r="AI274" s="55"/>
      <c r="AJ274" s="55"/>
      <c r="AK274" s="55"/>
      <c r="AL274" s="55"/>
      <c r="AM274" s="55"/>
      <c r="AN274" s="55"/>
      <c r="AO274" s="55"/>
      <c r="AP274" s="55"/>
      <c r="AQ274" s="55"/>
      <c r="AR274" s="55"/>
      <c r="AS274" s="55"/>
      <c r="AT274" s="55"/>
      <c r="AU274" s="55"/>
      <c r="AV274" s="55"/>
      <c r="AW274" s="55"/>
      <c r="AX274" s="55"/>
      <c r="AY274" s="55"/>
      <c r="AZ274" s="55"/>
      <c r="BA274" s="55"/>
      <c r="BB274" s="55"/>
      <c r="BC274" s="55"/>
      <c r="BD274" s="55"/>
      <c r="BE274" s="55"/>
      <c r="BF274" s="55"/>
      <c r="BG274" s="55"/>
      <c r="BH274" s="55"/>
      <c r="BI274" s="55"/>
      <c r="BJ274" s="55"/>
      <c r="BK274" s="55"/>
      <c r="BL274" s="55"/>
      <c r="BM274" s="55"/>
      <c r="BN274" s="55"/>
      <c r="BO274" s="55"/>
      <c r="BP274" s="55"/>
      <c r="BQ274" s="55"/>
      <c r="BR274" s="55"/>
      <c r="BS274" s="55"/>
      <c r="BT274" s="55"/>
      <c r="BU274" s="55"/>
      <c r="BV274" s="55"/>
      <c r="BW274" s="55"/>
      <c r="BX274" s="55"/>
      <c r="BY274" s="55"/>
      <c r="BZ274" s="55"/>
      <c r="CA274" s="55"/>
      <c r="CB274" s="55"/>
    </row>
    <row r="275" spans="1:80" s="60" customFormat="1" x14ac:dyDescent="0.2">
      <c r="A275" s="55"/>
      <c r="B275" s="55"/>
      <c r="C275" s="55"/>
      <c r="D275" s="55"/>
      <c r="E275" s="55"/>
      <c r="F275" s="55"/>
      <c r="G275" s="55"/>
      <c r="H275" s="55"/>
      <c r="I275" s="55"/>
      <c r="J275" s="55"/>
      <c r="K275" s="55"/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  <c r="AC275" s="55"/>
      <c r="AD275" s="55"/>
      <c r="AE275" s="55"/>
      <c r="AF275" s="55"/>
      <c r="AG275" s="55"/>
      <c r="AH275" s="55"/>
      <c r="AI275" s="55"/>
      <c r="AJ275" s="55"/>
      <c r="AK275" s="55"/>
      <c r="AL275" s="55"/>
      <c r="AM275" s="55"/>
      <c r="AN275" s="55"/>
      <c r="AO275" s="55"/>
      <c r="AP275" s="55"/>
      <c r="AQ275" s="55"/>
      <c r="AR275" s="55"/>
      <c r="AS275" s="55"/>
      <c r="AT275" s="55"/>
      <c r="AU275" s="55"/>
      <c r="AV275" s="55"/>
      <c r="AW275" s="55"/>
      <c r="AX275" s="55"/>
      <c r="AY275" s="55"/>
      <c r="AZ275" s="55"/>
      <c r="BA275" s="55"/>
      <c r="BB275" s="55"/>
      <c r="BC275" s="55"/>
      <c r="BD275" s="55"/>
      <c r="BE275" s="55"/>
      <c r="BF275" s="55"/>
      <c r="BG275" s="55"/>
      <c r="BH275" s="55"/>
      <c r="BI275" s="55"/>
      <c r="BJ275" s="55"/>
      <c r="BK275" s="55"/>
      <c r="BL275" s="55"/>
      <c r="BM275" s="55"/>
      <c r="BN275" s="55"/>
      <c r="BO275" s="55"/>
      <c r="BP275" s="55"/>
      <c r="BQ275" s="55"/>
      <c r="BR275" s="55"/>
      <c r="BS275" s="55"/>
      <c r="BT275" s="55"/>
      <c r="BU275" s="55"/>
      <c r="BV275" s="55"/>
      <c r="BW275" s="55"/>
      <c r="BX275" s="55"/>
      <c r="BY275" s="55"/>
      <c r="BZ275" s="55"/>
      <c r="CA275" s="55"/>
      <c r="CB275" s="55"/>
    </row>
    <row r="276" spans="1:80" s="60" customFormat="1" x14ac:dyDescent="0.2">
      <c r="A276" s="55"/>
      <c r="B276" s="55"/>
      <c r="C276" s="55"/>
      <c r="D276" s="55"/>
      <c r="E276" s="55"/>
      <c r="F276" s="55"/>
      <c r="G276" s="55"/>
      <c r="H276" s="55"/>
      <c r="I276" s="55"/>
      <c r="J276" s="55"/>
      <c r="K276" s="55"/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  <c r="AC276" s="55"/>
      <c r="AD276" s="55"/>
      <c r="AE276" s="55"/>
      <c r="AF276" s="55"/>
      <c r="AG276" s="55"/>
      <c r="AH276" s="55"/>
      <c r="AI276" s="55"/>
      <c r="AJ276" s="55"/>
      <c r="AK276" s="55"/>
      <c r="AL276" s="55"/>
      <c r="AM276" s="55"/>
      <c r="AN276" s="55"/>
      <c r="AO276" s="55"/>
      <c r="AP276" s="55"/>
      <c r="AQ276" s="55"/>
      <c r="AR276" s="55"/>
      <c r="AS276" s="55"/>
      <c r="AT276" s="55"/>
      <c r="AU276" s="55"/>
      <c r="AV276" s="55"/>
      <c r="AW276" s="55"/>
      <c r="AX276" s="55"/>
      <c r="AY276" s="55"/>
      <c r="AZ276" s="55"/>
      <c r="BA276" s="55"/>
      <c r="BB276" s="55"/>
      <c r="BC276" s="55"/>
      <c r="BD276" s="55"/>
      <c r="BE276" s="55"/>
      <c r="BF276" s="55"/>
      <c r="BG276" s="55"/>
      <c r="BH276" s="55"/>
      <c r="BI276" s="55"/>
      <c r="BJ276" s="55"/>
      <c r="BK276" s="55"/>
      <c r="BL276" s="55"/>
      <c r="BM276" s="55"/>
      <c r="BN276" s="55"/>
      <c r="BO276" s="55"/>
      <c r="BP276" s="55"/>
      <c r="BQ276" s="55"/>
      <c r="BR276" s="55"/>
      <c r="BS276" s="55"/>
      <c r="BT276" s="55"/>
      <c r="BU276" s="55"/>
      <c r="BV276" s="55"/>
      <c r="BW276" s="55"/>
      <c r="BX276" s="55"/>
      <c r="BY276" s="55"/>
      <c r="BZ276" s="55"/>
      <c r="CA276" s="55"/>
      <c r="CB276" s="55"/>
    </row>
    <row r="277" spans="1:80" s="60" customFormat="1" x14ac:dyDescent="0.2">
      <c r="A277" s="55"/>
      <c r="B277" s="55"/>
      <c r="C277" s="55"/>
      <c r="D277" s="55"/>
      <c r="E277" s="55"/>
      <c r="F277" s="55"/>
      <c r="G277" s="55"/>
      <c r="H277" s="55"/>
      <c r="I277" s="55"/>
      <c r="J277" s="55"/>
      <c r="K277" s="55"/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  <c r="AC277" s="55"/>
      <c r="AD277" s="55"/>
      <c r="AE277" s="55"/>
      <c r="AF277" s="55"/>
      <c r="AG277" s="55"/>
      <c r="AH277" s="55"/>
      <c r="AI277" s="55"/>
      <c r="AJ277" s="55"/>
      <c r="AK277" s="55"/>
      <c r="AL277" s="55"/>
      <c r="AM277" s="55"/>
      <c r="AN277" s="55"/>
      <c r="AO277" s="55"/>
      <c r="AP277" s="55"/>
      <c r="AQ277" s="55"/>
      <c r="AR277" s="55"/>
      <c r="AS277" s="55"/>
      <c r="AT277" s="55"/>
      <c r="AU277" s="55"/>
      <c r="AV277" s="55"/>
      <c r="AW277" s="55"/>
      <c r="AX277" s="55"/>
      <c r="AY277" s="55"/>
      <c r="AZ277" s="55"/>
      <c r="BA277" s="55"/>
      <c r="BB277" s="55"/>
      <c r="BC277" s="55"/>
      <c r="BD277" s="55"/>
      <c r="BE277" s="55"/>
      <c r="BF277" s="55"/>
      <c r="BG277" s="55"/>
      <c r="BH277" s="55"/>
      <c r="BI277" s="55"/>
      <c r="BJ277" s="55"/>
      <c r="BK277" s="55"/>
      <c r="BL277" s="55"/>
      <c r="BM277" s="55"/>
      <c r="BN277" s="55"/>
      <c r="BO277" s="55"/>
      <c r="BP277" s="55"/>
      <c r="BQ277" s="55"/>
      <c r="BR277" s="55"/>
      <c r="BS277" s="55"/>
      <c r="BT277" s="55"/>
      <c r="BU277" s="55"/>
      <c r="BV277" s="55"/>
      <c r="BW277" s="55"/>
      <c r="BX277" s="55"/>
      <c r="BY277" s="55"/>
      <c r="BZ277" s="55"/>
      <c r="CA277" s="55"/>
      <c r="CB277" s="55"/>
    </row>
    <row r="278" spans="1:80" s="60" customFormat="1" x14ac:dyDescent="0.2">
      <c r="A278" s="55"/>
      <c r="B278" s="55"/>
      <c r="C278" s="55"/>
      <c r="D278" s="55"/>
      <c r="E278" s="55"/>
      <c r="F278" s="55"/>
      <c r="G278" s="55"/>
      <c r="H278" s="55"/>
      <c r="I278" s="55"/>
      <c r="J278" s="55"/>
      <c r="K278" s="55"/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  <c r="AC278" s="55"/>
      <c r="AD278" s="55"/>
      <c r="AE278" s="55"/>
      <c r="AF278" s="55"/>
      <c r="AG278" s="55"/>
      <c r="AH278" s="55"/>
      <c r="AI278" s="55"/>
      <c r="AJ278" s="55"/>
      <c r="AK278" s="55"/>
      <c r="AL278" s="55"/>
      <c r="AM278" s="55"/>
      <c r="AN278" s="55"/>
      <c r="AO278" s="55"/>
      <c r="AP278" s="55"/>
      <c r="AQ278" s="55"/>
      <c r="AR278" s="55"/>
      <c r="AS278" s="55"/>
      <c r="AT278" s="55"/>
      <c r="AU278" s="55"/>
      <c r="AV278" s="55"/>
      <c r="AW278" s="55"/>
      <c r="AX278" s="55"/>
      <c r="AY278" s="55"/>
      <c r="AZ278" s="55"/>
      <c r="BA278" s="55"/>
      <c r="BB278" s="55"/>
      <c r="BC278" s="55"/>
      <c r="BD278" s="55"/>
      <c r="BE278" s="55"/>
      <c r="BF278" s="55"/>
      <c r="BG278" s="55"/>
      <c r="BH278" s="55"/>
      <c r="BI278" s="55"/>
      <c r="BJ278" s="55"/>
      <c r="BK278" s="55"/>
      <c r="BL278" s="55"/>
      <c r="BM278" s="55"/>
      <c r="BN278" s="55"/>
      <c r="BO278" s="55"/>
      <c r="BP278" s="55"/>
      <c r="BQ278" s="55"/>
      <c r="BR278" s="55"/>
      <c r="BS278" s="55"/>
      <c r="BT278" s="55"/>
      <c r="BU278" s="55"/>
      <c r="BV278" s="55"/>
      <c r="BW278" s="55"/>
      <c r="BX278" s="55"/>
      <c r="BY278" s="55"/>
      <c r="BZ278" s="55"/>
      <c r="CA278" s="55"/>
      <c r="CB278" s="55"/>
    </row>
    <row r="279" spans="1:80" s="60" customFormat="1" x14ac:dyDescent="0.2">
      <c r="A279" s="55"/>
      <c r="B279" s="55"/>
      <c r="C279" s="55"/>
      <c r="D279" s="55"/>
      <c r="E279" s="55"/>
      <c r="F279" s="55"/>
      <c r="G279" s="55"/>
      <c r="H279" s="55"/>
      <c r="I279" s="55"/>
      <c r="J279" s="55"/>
      <c r="K279" s="55"/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  <c r="AC279" s="55"/>
      <c r="AD279" s="55"/>
      <c r="AE279" s="55"/>
      <c r="AF279" s="55"/>
      <c r="AG279" s="55"/>
      <c r="AH279" s="55"/>
      <c r="AI279" s="55"/>
      <c r="AJ279" s="55"/>
      <c r="AK279" s="55"/>
      <c r="AL279" s="55"/>
      <c r="AM279" s="55"/>
      <c r="AN279" s="55"/>
      <c r="AO279" s="55"/>
      <c r="AP279" s="55"/>
      <c r="AQ279" s="55"/>
      <c r="AR279" s="55"/>
      <c r="AS279" s="55"/>
      <c r="AT279" s="55"/>
      <c r="AU279" s="55"/>
      <c r="AV279" s="55"/>
      <c r="AW279" s="55"/>
      <c r="AX279" s="55"/>
      <c r="AY279" s="55"/>
      <c r="AZ279" s="55"/>
      <c r="BA279" s="55"/>
      <c r="BB279" s="55"/>
      <c r="BC279" s="55"/>
      <c r="BD279" s="55"/>
      <c r="BE279" s="55"/>
      <c r="BF279" s="55"/>
      <c r="BG279" s="55"/>
      <c r="BH279" s="55"/>
      <c r="BI279" s="55"/>
      <c r="BJ279" s="55"/>
      <c r="BK279" s="55"/>
      <c r="BL279" s="55"/>
      <c r="BM279" s="55"/>
      <c r="BN279" s="55"/>
      <c r="BO279" s="55"/>
      <c r="BP279" s="55"/>
      <c r="BQ279" s="55"/>
      <c r="BR279" s="55"/>
      <c r="BS279" s="55"/>
      <c r="BT279" s="55"/>
      <c r="BU279" s="55"/>
      <c r="BV279" s="55"/>
      <c r="BW279" s="55"/>
      <c r="BX279" s="55"/>
      <c r="BY279" s="55"/>
      <c r="BZ279" s="55"/>
      <c r="CA279" s="55"/>
      <c r="CB279" s="55"/>
    </row>
    <row r="280" spans="1:80" s="60" customFormat="1" x14ac:dyDescent="0.2">
      <c r="A280" s="55"/>
      <c r="B280" s="55"/>
      <c r="C280" s="55"/>
      <c r="D280" s="55"/>
      <c r="E280" s="55"/>
      <c r="F280" s="55"/>
      <c r="G280" s="55"/>
      <c r="H280" s="55"/>
      <c r="I280" s="55"/>
      <c r="J280" s="55"/>
      <c r="K280" s="55"/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  <c r="AC280" s="55"/>
      <c r="AD280" s="55"/>
      <c r="AE280" s="55"/>
      <c r="AF280" s="55"/>
      <c r="AG280" s="55"/>
      <c r="AH280" s="55"/>
      <c r="AI280" s="55"/>
      <c r="AJ280" s="55"/>
      <c r="AK280" s="55"/>
      <c r="AL280" s="55"/>
      <c r="AM280" s="55"/>
      <c r="AN280" s="55"/>
      <c r="AO280" s="55"/>
      <c r="AP280" s="55"/>
      <c r="AQ280" s="55"/>
      <c r="AR280" s="55"/>
      <c r="AS280" s="55"/>
      <c r="AT280" s="55"/>
      <c r="AU280" s="55"/>
      <c r="AV280" s="55"/>
      <c r="AW280" s="55"/>
      <c r="AX280" s="55"/>
      <c r="AY280" s="55"/>
      <c r="AZ280" s="55"/>
      <c r="BA280" s="55"/>
      <c r="BB280" s="55"/>
      <c r="BC280" s="55"/>
      <c r="BD280" s="55"/>
      <c r="BE280" s="55"/>
      <c r="BF280" s="55"/>
      <c r="BG280" s="55"/>
      <c r="BH280" s="55"/>
      <c r="BI280" s="55"/>
      <c r="BJ280" s="55"/>
      <c r="BK280" s="55"/>
      <c r="BL280" s="55"/>
      <c r="BM280" s="55"/>
      <c r="BN280" s="55"/>
      <c r="BO280" s="55"/>
      <c r="BP280" s="55"/>
      <c r="BQ280" s="55"/>
      <c r="BR280" s="55"/>
      <c r="BS280" s="55"/>
      <c r="BT280" s="55"/>
      <c r="BU280" s="55"/>
      <c r="BV280" s="55"/>
      <c r="BW280" s="55"/>
      <c r="BX280" s="55"/>
      <c r="BY280" s="55"/>
      <c r="BZ280" s="55"/>
      <c r="CA280" s="55"/>
      <c r="CB280" s="55"/>
    </row>
    <row r="281" spans="1:80" s="60" customFormat="1" x14ac:dyDescent="0.2">
      <c r="A281" s="55"/>
      <c r="B281" s="55"/>
      <c r="C281" s="55"/>
      <c r="D281" s="55"/>
      <c r="E281" s="55"/>
      <c r="F281" s="55"/>
      <c r="G281" s="55"/>
      <c r="H281" s="55"/>
      <c r="I281" s="55"/>
      <c r="J281" s="55"/>
      <c r="K281" s="55"/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  <c r="AC281" s="55"/>
      <c r="AD281" s="55"/>
      <c r="AE281" s="55"/>
      <c r="AF281" s="55"/>
      <c r="AG281" s="55"/>
      <c r="AH281" s="55"/>
      <c r="AI281" s="55"/>
      <c r="AJ281" s="55"/>
      <c r="AK281" s="55"/>
      <c r="AL281" s="55"/>
      <c r="AM281" s="55"/>
      <c r="AN281" s="55"/>
      <c r="AO281" s="55"/>
      <c r="AP281" s="55"/>
      <c r="AQ281" s="55"/>
      <c r="AR281" s="55"/>
      <c r="AS281" s="55"/>
      <c r="AT281" s="55"/>
      <c r="AU281" s="55"/>
      <c r="AV281" s="55"/>
      <c r="AW281" s="55"/>
      <c r="AX281" s="55"/>
      <c r="AY281" s="55"/>
      <c r="AZ281" s="55"/>
      <c r="BA281" s="55"/>
      <c r="BB281" s="55"/>
      <c r="BC281" s="55"/>
      <c r="BD281" s="55"/>
      <c r="BE281" s="55"/>
      <c r="BF281" s="55"/>
      <c r="BG281" s="55"/>
      <c r="BH281" s="55"/>
      <c r="BI281" s="55"/>
      <c r="BJ281" s="55"/>
      <c r="BK281" s="55"/>
      <c r="BL281" s="55"/>
      <c r="BM281" s="55"/>
      <c r="BN281" s="55"/>
      <c r="BO281" s="55"/>
      <c r="BP281" s="55"/>
      <c r="BQ281" s="55"/>
      <c r="BR281" s="55"/>
      <c r="BS281" s="55"/>
      <c r="BT281" s="55"/>
      <c r="BU281" s="55"/>
      <c r="BV281" s="55"/>
      <c r="BW281" s="55"/>
      <c r="BX281" s="55"/>
      <c r="BY281" s="55"/>
      <c r="BZ281" s="55"/>
      <c r="CA281" s="55"/>
      <c r="CB281" s="55"/>
    </row>
    <row r="282" spans="1:80" s="60" customFormat="1" x14ac:dyDescent="0.2">
      <c r="A282" s="55"/>
      <c r="B282" s="55"/>
      <c r="C282" s="55"/>
      <c r="D282" s="55"/>
      <c r="E282" s="55"/>
      <c r="F282" s="55"/>
      <c r="G282" s="55"/>
      <c r="H282" s="55"/>
      <c r="I282" s="55"/>
      <c r="J282" s="55"/>
      <c r="K282" s="55"/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  <c r="AC282" s="55"/>
      <c r="AD282" s="55"/>
      <c r="AE282" s="55"/>
      <c r="AF282" s="55"/>
      <c r="AG282" s="55"/>
      <c r="AH282" s="55"/>
      <c r="AI282" s="55"/>
      <c r="AJ282" s="55"/>
      <c r="AK282" s="55"/>
      <c r="AL282" s="55"/>
      <c r="AM282" s="55"/>
      <c r="AN282" s="55"/>
      <c r="AO282" s="55"/>
      <c r="AP282" s="55"/>
      <c r="AQ282" s="55"/>
      <c r="AR282" s="55"/>
      <c r="AS282" s="55"/>
      <c r="AT282" s="55"/>
      <c r="AU282" s="55"/>
      <c r="AV282" s="55"/>
      <c r="AW282" s="55"/>
      <c r="AX282" s="55"/>
      <c r="AY282" s="55"/>
      <c r="AZ282" s="55"/>
      <c r="BA282" s="55"/>
      <c r="BB282" s="55"/>
      <c r="BC282" s="55"/>
      <c r="BD282" s="55"/>
      <c r="BE282" s="55"/>
      <c r="BF282" s="55"/>
      <c r="BG282" s="55"/>
      <c r="BH282" s="55"/>
      <c r="BI282" s="55"/>
      <c r="BJ282" s="55"/>
      <c r="BK282" s="55"/>
      <c r="BL282" s="55"/>
      <c r="BM282" s="55"/>
      <c r="BN282" s="55"/>
      <c r="BO282" s="55"/>
      <c r="BP282" s="55"/>
      <c r="BQ282" s="55"/>
      <c r="BR282" s="55"/>
      <c r="BS282" s="55"/>
      <c r="BT282" s="55"/>
      <c r="BU282" s="55"/>
      <c r="BV282" s="55"/>
      <c r="BW282" s="55"/>
      <c r="BX282" s="55"/>
      <c r="BY282" s="55"/>
      <c r="BZ282" s="55"/>
      <c r="CA282" s="55"/>
      <c r="CB282" s="55"/>
    </row>
    <row r="283" spans="1:80" s="60" customFormat="1" x14ac:dyDescent="0.2">
      <c r="A283" s="55"/>
      <c r="B283" s="55"/>
      <c r="C283" s="55"/>
      <c r="D283" s="55"/>
      <c r="E283" s="55"/>
      <c r="F283" s="55"/>
      <c r="G283" s="55"/>
      <c r="H283" s="55"/>
      <c r="I283" s="55"/>
      <c r="J283" s="55"/>
      <c r="K283" s="55"/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  <c r="AC283" s="55"/>
      <c r="AD283" s="55"/>
      <c r="AE283" s="55"/>
      <c r="AF283" s="55"/>
      <c r="AG283" s="55"/>
      <c r="AH283" s="55"/>
      <c r="AI283" s="55"/>
      <c r="AJ283" s="55"/>
      <c r="AK283" s="55"/>
      <c r="AL283" s="55"/>
      <c r="AM283" s="55"/>
      <c r="AN283" s="55"/>
      <c r="AO283" s="55"/>
      <c r="AP283" s="55"/>
      <c r="AQ283" s="55"/>
      <c r="AR283" s="55"/>
      <c r="AS283" s="55"/>
      <c r="AT283" s="55"/>
      <c r="AU283" s="55"/>
      <c r="AV283" s="55"/>
      <c r="AW283" s="55"/>
      <c r="AX283" s="55"/>
      <c r="AY283" s="55"/>
      <c r="AZ283" s="55"/>
      <c r="BA283" s="55"/>
      <c r="BB283" s="55"/>
      <c r="BC283" s="55"/>
      <c r="BD283" s="55"/>
      <c r="BE283" s="55"/>
      <c r="BF283" s="55"/>
      <c r="BG283" s="55"/>
      <c r="BH283" s="55"/>
      <c r="BI283" s="55"/>
      <c r="BJ283" s="55"/>
      <c r="BK283" s="55"/>
      <c r="BL283" s="55"/>
      <c r="BM283" s="55"/>
      <c r="BN283" s="55"/>
      <c r="BO283" s="55"/>
      <c r="BP283" s="55"/>
      <c r="BQ283" s="55"/>
      <c r="BR283" s="55"/>
      <c r="BS283" s="55"/>
      <c r="BT283" s="55"/>
      <c r="BU283" s="55"/>
      <c r="BV283" s="55"/>
      <c r="BW283" s="55"/>
      <c r="BX283" s="55"/>
      <c r="BY283" s="55"/>
      <c r="BZ283" s="55"/>
      <c r="CA283" s="55"/>
      <c r="CB283" s="55"/>
    </row>
    <row r="284" spans="1:80" s="60" customFormat="1" x14ac:dyDescent="0.2">
      <c r="A284" s="55"/>
      <c r="B284" s="55"/>
      <c r="C284" s="55"/>
      <c r="D284" s="55"/>
      <c r="E284" s="55"/>
      <c r="F284" s="55"/>
      <c r="G284" s="55"/>
      <c r="H284" s="55"/>
      <c r="I284" s="55"/>
      <c r="J284" s="55"/>
      <c r="K284" s="55"/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  <c r="AC284" s="55"/>
      <c r="AD284" s="55"/>
      <c r="AE284" s="55"/>
      <c r="AF284" s="55"/>
      <c r="AG284" s="55"/>
      <c r="AH284" s="55"/>
      <c r="AI284" s="55"/>
      <c r="AJ284" s="55"/>
      <c r="AK284" s="55"/>
      <c r="AL284" s="55"/>
      <c r="AM284" s="55"/>
      <c r="AN284" s="55"/>
      <c r="AO284" s="55"/>
      <c r="AP284" s="55"/>
      <c r="AQ284" s="55"/>
      <c r="AR284" s="55"/>
      <c r="AS284" s="55"/>
      <c r="AT284" s="55"/>
      <c r="AU284" s="55"/>
      <c r="AV284" s="55"/>
      <c r="AW284" s="55"/>
      <c r="AX284" s="55"/>
      <c r="AY284" s="55"/>
      <c r="AZ284" s="55"/>
      <c r="BA284" s="55"/>
      <c r="BB284" s="55"/>
      <c r="BC284" s="55"/>
      <c r="BD284" s="55"/>
      <c r="BE284" s="55"/>
      <c r="BF284" s="55"/>
      <c r="BG284" s="55"/>
      <c r="BH284" s="55"/>
      <c r="BI284" s="55"/>
      <c r="BJ284" s="55"/>
      <c r="BK284" s="55"/>
      <c r="BL284" s="55"/>
      <c r="BM284" s="55"/>
      <c r="BN284" s="55"/>
      <c r="BO284" s="55"/>
      <c r="BP284" s="55"/>
      <c r="BQ284" s="55"/>
      <c r="BR284" s="55"/>
      <c r="BS284" s="55"/>
      <c r="BT284" s="55"/>
      <c r="BU284" s="55"/>
      <c r="BV284" s="55"/>
      <c r="BW284" s="55"/>
      <c r="BX284" s="55"/>
      <c r="BY284" s="55"/>
      <c r="BZ284" s="55"/>
      <c r="CA284" s="55"/>
      <c r="CB284" s="55"/>
    </row>
    <row r="285" spans="1:80" s="60" customFormat="1" x14ac:dyDescent="0.2">
      <c r="A285" s="55"/>
      <c r="B285" s="55"/>
      <c r="C285" s="55"/>
      <c r="D285" s="55"/>
      <c r="E285" s="55"/>
      <c r="F285" s="55"/>
      <c r="G285" s="55"/>
      <c r="H285" s="55"/>
      <c r="I285" s="55"/>
      <c r="J285" s="55"/>
      <c r="K285" s="55"/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  <c r="AC285" s="55"/>
      <c r="AD285" s="55"/>
      <c r="AE285" s="55"/>
      <c r="AF285" s="55"/>
      <c r="AG285" s="55"/>
      <c r="AH285" s="55"/>
      <c r="AI285" s="55"/>
      <c r="AJ285" s="55"/>
      <c r="AK285" s="55"/>
      <c r="AL285" s="55"/>
      <c r="AM285" s="55"/>
      <c r="AN285" s="55"/>
      <c r="AO285" s="55"/>
      <c r="AP285" s="55"/>
      <c r="AQ285" s="55"/>
      <c r="AR285" s="55"/>
      <c r="AS285" s="55"/>
      <c r="AT285" s="55"/>
      <c r="AU285" s="55"/>
      <c r="AV285" s="55"/>
      <c r="AW285" s="55"/>
      <c r="AX285" s="55"/>
      <c r="AY285" s="55"/>
      <c r="AZ285" s="55"/>
      <c r="BA285" s="55"/>
      <c r="BB285" s="55"/>
      <c r="BC285" s="55"/>
      <c r="BD285" s="55"/>
      <c r="BE285" s="55"/>
      <c r="BF285" s="55"/>
      <c r="BG285" s="55"/>
      <c r="BH285" s="55"/>
      <c r="BI285" s="55"/>
      <c r="BJ285" s="55"/>
      <c r="BK285" s="55"/>
      <c r="BL285" s="55"/>
      <c r="BM285" s="55"/>
      <c r="BN285" s="55"/>
      <c r="BO285" s="55"/>
      <c r="BP285" s="55"/>
      <c r="BQ285" s="55"/>
      <c r="BR285" s="55"/>
      <c r="BS285" s="55"/>
      <c r="BT285" s="55"/>
      <c r="BU285" s="55"/>
      <c r="BV285" s="55"/>
      <c r="BW285" s="55"/>
      <c r="BX285" s="55"/>
      <c r="BY285" s="55"/>
      <c r="BZ285" s="55"/>
      <c r="CA285" s="55"/>
      <c r="CB285" s="55"/>
    </row>
    <row r="286" spans="1:80" s="60" customFormat="1" x14ac:dyDescent="0.2">
      <c r="A286" s="55"/>
      <c r="B286" s="55"/>
      <c r="C286" s="55"/>
      <c r="D286" s="55"/>
      <c r="E286" s="55"/>
      <c r="F286" s="55"/>
      <c r="G286" s="55"/>
      <c r="H286" s="55"/>
      <c r="I286" s="55"/>
      <c r="J286" s="55"/>
      <c r="K286" s="55"/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  <c r="AC286" s="55"/>
      <c r="AD286" s="55"/>
      <c r="AE286" s="55"/>
      <c r="AF286" s="55"/>
      <c r="AG286" s="55"/>
      <c r="AH286" s="55"/>
      <c r="AI286" s="55"/>
      <c r="AJ286" s="55"/>
      <c r="AK286" s="55"/>
      <c r="AL286" s="55"/>
      <c r="AM286" s="55"/>
      <c r="AN286" s="55"/>
      <c r="AO286" s="55"/>
      <c r="AP286" s="55"/>
      <c r="AQ286" s="55"/>
      <c r="AR286" s="55"/>
      <c r="AS286" s="55"/>
      <c r="AT286" s="55"/>
      <c r="AU286" s="55"/>
      <c r="AV286" s="55"/>
      <c r="AW286" s="55"/>
      <c r="AX286" s="55"/>
      <c r="AY286" s="55"/>
      <c r="AZ286" s="55"/>
      <c r="BA286" s="55"/>
      <c r="BB286" s="55"/>
      <c r="BC286" s="55"/>
      <c r="BD286" s="55"/>
      <c r="BE286" s="55"/>
      <c r="BF286" s="55"/>
      <c r="BG286" s="55"/>
      <c r="BH286" s="55"/>
      <c r="BI286" s="55"/>
      <c r="BJ286" s="55"/>
      <c r="BK286" s="55"/>
      <c r="BL286" s="55"/>
      <c r="BM286" s="55"/>
      <c r="BN286" s="55"/>
      <c r="BO286" s="55"/>
      <c r="BP286" s="55"/>
      <c r="BQ286" s="55"/>
      <c r="BR286" s="55"/>
      <c r="BS286" s="55"/>
      <c r="BT286" s="55"/>
      <c r="BU286" s="55"/>
      <c r="BV286" s="55"/>
      <c r="BW286" s="55"/>
      <c r="BX286" s="55"/>
      <c r="BY286" s="55"/>
      <c r="BZ286" s="55"/>
      <c r="CA286" s="55"/>
      <c r="CB286" s="55"/>
    </row>
    <row r="287" spans="1:80" s="60" customFormat="1" x14ac:dyDescent="0.2">
      <c r="A287" s="55"/>
      <c r="B287" s="55"/>
      <c r="C287" s="55"/>
      <c r="D287" s="55"/>
      <c r="E287" s="55"/>
      <c r="F287" s="55"/>
      <c r="G287" s="55"/>
      <c r="H287" s="55"/>
      <c r="I287" s="55"/>
      <c r="J287" s="55"/>
      <c r="K287" s="55"/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  <c r="AC287" s="55"/>
      <c r="AD287" s="55"/>
      <c r="AE287" s="55"/>
      <c r="AF287" s="55"/>
      <c r="AG287" s="55"/>
      <c r="AH287" s="55"/>
      <c r="AI287" s="55"/>
      <c r="AJ287" s="55"/>
      <c r="AK287" s="55"/>
      <c r="AL287" s="55"/>
      <c r="AM287" s="55"/>
      <c r="AN287" s="55"/>
      <c r="AO287" s="55"/>
      <c r="AP287" s="55"/>
      <c r="AQ287" s="55"/>
      <c r="AR287" s="55"/>
      <c r="AS287" s="55"/>
      <c r="AT287" s="55"/>
      <c r="AU287" s="55"/>
      <c r="AV287" s="55"/>
      <c r="AW287" s="55"/>
      <c r="AX287" s="55"/>
      <c r="AY287" s="55"/>
      <c r="AZ287" s="55"/>
      <c r="BA287" s="55"/>
      <c r="BB287" s="55"/>
      <c r="BC287" s="55"/>
      <c r="BD287" s="55"/>
      <c r="BE287" s="55"/>
      <c r="BF287" s="55"/>
      <c r="BG287" s="55"/>
      <c r="BH287" s="55"/>
      <c r="BI287" s="55"/>
      <c r="BJ287" s="55"/>
      <c r="BK287" s="55"/>
      <c r="BL287" s="55"/>
      <c r="BM287" s="55"/>
      <c r="BN287" s="55"/>
      <c r="BO287" s="55"/>
      <c r="BP287" s="55"/>
      <c r="BQ287" s="55"/>
      <c r="BR287" s="55"/>
      <c r="BS287" s="55"/>
      <c r="BT287" s="55"/>
      <c r="BU287" s="55"/>
      <c r="BV287" s="55"/>
      <c r="BW287" s="55"/>
      <c r="BX287" s="55"/>
      <c r="BY287" s="55"/>
      <c r="BZ287" s="55"/>
      <c r="CA287" s="55"/>
      <c r="CB287" s="55"/>
    </row>
    <row r="288" spans="1:80" s="60" customFormat="1" x14ac:dyDescent="0.2">
      <c r="A288" s="55"/>
      <c r="B288" s="55"/>
      <c r="C288" s="55"/>
      <c r="D288" s="55"/>
      <c r="E288" s="55"/>
      <c r="F288" s="55"/>
      <c r="G288" s="55"/>
      <c r="H288" s="55"/>
      <c r="I288" s="55"/>
      <c r="J288" s="55"/>
      <c r="K288" s="55"/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  <c r="AC288" s="55"/>
      <c r="AD288" s="55"/>
      <c r="AE288" s="55"/>
      <c r="AF288" s="55"/>
      <c r="AG288" s="55"/>
      <c r="AH288" s="55"/>
      <c r="AI288" s="55"/>
      <c r="AJ288" s="55"/>
      <c r="AK288" s="55"/>
      <c r="AL288" s="55"/>
      <c r="AM288" s="55"/>
      <c r="AN288" s="55"/>
      <c r="AO288" s="55"/>
      <c r="AP288" s="55"/>
      <c r="AQ288" s="55"/>
      <c r="AR288" s="55"/>
      <c r="AS288" s="55"/>
      <c r="AT288" s="55"/>
      <c r="AU288" s="55"/>
      <c r="AV288" s="55"/>
      <c r="AW288" s="55"/>
      <c r="AX288" s="55"/>
      <c r="AY288" s="55"/>
      <c r="AZ288" s="55"/>
      <c r="BA288" s="55"/>
      <c r="BB288" s="55"/>
      <c r="BC288" s="55"/>
      <c r="BD288" s="55"/>
      <c r="BE288" s="55"/>
      <c r="BF288" s="55"/>
      <c r="BG288" s="55"/>
      <c r="BH288" s="55"/>
      <c r="BI288" s="55"/>
      <c r="BJ288" s="55"/>
      <c r="BK288" s="55"/>
      <c r="BL288" s="55"/>
      <c r="BM288" s="55"/>
      <c r="BN288" s="55"/>
      <c r="BO288" s="55"/>
      <c r="BP288" s="55"/>
      <c r="BQ288" s="55"/>
      <c r="BR288" s="55"/>
      <c r="BS288" s="55"/>
      <c r="BT288" s="55"/>
      <c r="BU288" s="55"/>
      <c r="BV288" s="55"/>
      <c r="BW288" s="55"/>
      <c r="BX288" s="55"/>
      <c r="BY288" s="55"/>
      <c r="BZ288" s="55"/>
      <c r="CA288" s="55"/>
      <c r="CB288" s="55"/>
    </row>
    <row r="289" spans="1:80" s="60" customFormat="1" x14ac:dyDescent="0.2">
      <c r="A289" s="55"/>
      <c r="B289" s="55"/>
      <c r="C289" s="55"/>
      <c r="D289" s="55"/>
      <c r="E289" s="55"/>
      <c r="F289" s="55"/>
      <c r="G289" s="55"/>
      <c r="H289" s="55"/>
      <c r="I289" s="55"/>
      <c r="J289" s="55"/>
      <c r="K289" s="55"/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  <c r="AC289" s="55"/>
      <c r="AD289" s="55"/>
      <c r="AE289" s="55"/>
      <c r="AF289" s="55"/>
      <c r="AG289" s="55"/>
      <c r="AH289" s="55"/>
      <c r="AI289" s="55"/>
      <c r="AJ289" s="55"/>
      <c r="AK289" s="55"/>
      <c r="AL289" s="55"/>
      <c r="AM289" s="55"/>
      <c r="AN289" s="55"/>
      <c r="AO289" s="55"/>
      <c r="AP289" s="55"/>
      <c r="AQ289" s="55"/>
      <c r="AR289" s="55"/>
      <c r="AS289" s="55"/>
      <c r="AT289" s="55"/>
      <c r="AU289" s="55"/>
      <c r="AV289" s="55"/>
      <c r="AW289" s="55"/>
      <c r="AX289" s="55"/>
      <c r="AY289" s="55"/>
      <c r="AZ289" s="55"/>
      <c r="BA289" s="55"/>
      <c r="BB289" s="55"/>
      <c r="BC289" s="55"/>
      <c r="BD289" s="55"/>
      <c r="BE289" s="55"/>
      <c r="BF289" s="55"/>
      <c r="BG289" s="55"/>
      <c r="BH289" s="55"/>
      <c r="BI289" s="55"/>
      <c r="BJ289" s="55"/>
      <c r="BK289" s="55"/>
      <c r="BL289" s="55"/>
      <c r="BM289" s="55"/>
      <c r="BN289" s="55"/>
      <c r="BO289" s="55"/>
      <c r="BP289" s="55"/>
      <c r="BQ289" s="55"/>
      <c r="BR289" s="55"/>
      <c r="BS289" s="55"/>
      <c r="BT289" s="55"/>
      <c r="BU289" s="55"/>
      <c r="BV289" s="55"/>
      <c r="BW289" s="55"/>
      <c r="BX289" s="55"/>
      <c r="BY289" s="55"/>
      <c r="BZ289" s="55"/>
      <c r="CA289" s="55"/>
      <c r="CB289" s="55"/>
    </row>
    <row r="290" spans="1:80" s="60" customFormat="1" x14ac:dyDescent="0.2">
      <c r="A290" s="55"/>
      <c r="B290" s="55"/>
      <c r="C290" s="55"/>
      <c r="D290" s="55"/>
      <c r="E290" s="55"/>
      <c r="F290" s="55"/>
      <c r="G290" s="55"/>
      <c r="H290" s="55"/>
      <c r="I290" s="55"/>
      <c r="J290" s="55"/>
      <c r="K290" s="55"/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  <c r="AC290" s="55"/>
      <c r="AD290" s="55"/>
      <c r="AE290" s="55"/>
      <c r="AF290" s="55"/>
      <c r="AG290" s="55"/>
      <c r="AH290" s="55"/>
      <c r="AI290" s="55"/>
      <c r="AJ290" s="55"/>
      <c r="AK290" s="55"/>
      <c r="AL290" s="55"/>
      <c r="AM290" s="55"/>
      <c r="AN290" s="55"/>
      <c r="AO290" s="55"/>
      <c r="AP290" s="55"/>
      <c r="AQ290" s="55"/>
      <c r="AR290" s="55"/>
      <c r="AS290" s="55"/>
      <c r="AT290" s="55"/>
      <c r="AU290" s="55"/>
      <c r="AV290" s="55"/>
      <c r="AW290" s="55"/>
      <c r="AX290" s="55"/>
      <c r="AY290" s="55"/>
      <c r="AZ290" s="55"/>
      <c r="BA290" s="55"/>
      <c r="BB290" s="55"/>
      <c r="BC290" s="55"/>
      <c r="BD290" s="55"/>
      <c r="BE290" s="55"/>
      <c r="BF290" s="55"/>
      <c r="BG290" s="55"/>
      <c r="BH290" s="55"/>
      <c r="BI290" s="55"/>
      <c r="BJ290" s="55"/>
      <c r="BK290" s="55"/>
      <c r="BL290" s="55"/>
      <c r="BM290" s="55"/>
      <c r="BN290" s="55"/>
      <c r="BO290" s="55"/>
      <c r="BP290" s="55"/>
      <c r="BQ290" s="55"/>
      <c r="BR290" s="55"/>
      <c r="BS290" s="55"/>
      <c r="BT290" s="55"/>
      <c r="BU290" s="55"/>
      <c r="BV290" s="55"/>
      <c r="BW290" s="55"/>
      <c r="BX290" s="55"/>
      <c r="BY290" s="55"/>
      <c r="BZ290" s="55"/>
      <c r="CA290" s="55"/>
      <c r="CB290" s="55"/>
    </row>
    <row r="291" spans="1:80" s="60" customFormat="1" x14ac:dyDescent="0.2">
      <c r="A291" s="55"/>
      <c r="B291" s="55"/>
      <c r="C291" s="55"/>
      <c r="D291" s="55"/>
      <c r="E291" s="55"/>
      <c r="F291" s="55"/>
      <c r="G291" s="55"/>
      <c r="H291" s="55"/>
      <c r="I291" s="55"/>
      <c r="J291" s="55"/>
      <c r="K291" s="55"/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  <c r="AC291" s="55"/>
      <c r="AD291" s="55"/>
      <c r="AE291" s="55"/>
      <c r="AF291" s="55"/>
      <c r="AG291" s="55"/>
      <c r="AH291" s="55"/>
      <c r="AI291" s="55"/>
      <c r="AJ291" s="55"/>
      <c r="AK291" s="55"/>
      <c r="AL291" s="55"/>
      <c r="AM291" s="55"/>
      <c r="AN291" s="55"/>
      <c r="AO291" s="55"/>
      <c r="AP291" s="55"/>
      <c r="AQ291" s="55"/>
      <c r="AR291" s="55"/>
      <c r="AS291" s="55"/>
      <c r="AT291" s="55"/>
      <c r="AU291" s="55"/>
      <c r="AV291" s="55"/>
      <c r="AW291" s="55"/>
      <c r="AX291" s="55"/>
      <c r="AY291" s="55"/>
      <c r="AZ291" s="55"/>
      <c r="BA291" s="55"/>
      <c r="BB291" s="55"/>
      <c r="BC291" s="55"/>
      <c r="BD291" s="55"/>
      <c r="BE291" s="55"/>
      <c r="BF291" s="55"/>
      <c r="BG291" s="55"/>
      <c r="BH291" s="55"/>
      <c r="BI291" s="55"/>
      <c r="BJ291" s="55"/>
      <c r="BK291" s="55"/>
      <c r="BL291" s="55"/>
      <c r="BM291" s="55"/>
      <c r="BN291" s="55"/>
      <c r="BO291" s="55"/>
      <c r="BP291" s="55"/>
      <c r="BQ291" s="55"/>
      <c r="BR291" s="55"/>
      <c r="BS291" s="55"/>
      <c r="BT291" s="55"/>
      <c r="BU291" s="55"/>
      <c r="BV291" s="55"/>
      <c r="BW291" s="55"/>
      <c r="BX291" s="55"/>
      <c r="BY291" s="55"/>
      <c r="BZ291" s="55"/>
      <c r="CA291" s="55"/>
      <c r="CB291" s="55"/>
    </row>
    <row r="292" spans="1:80" s="60" customFormat="1" x14ac:dyDescent="0.2">
      <c r="A292" s="55"/>
      <c r="B292" s="55"/>
      <c r="C292" s="55"/>
      <c r="D292" s="55"/>
      <c r="E292" s="55"/>
      <c r="F292" s="55"/>
      <c r="G292" s="55"/>
      <c r="H292" s="55"/>
      <c r="I292" s="55"/>
      <c r="J292" s="55"/>
      <c r="K292" s="55"/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  <c r="AC292" s="55"/>
      <c r="AD292" s="55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  <c r="AU292" s="55"/>
      <c r="AV292" s="55"/>
      <c r="AW292" s="55"/>
      <c r="AX292" s="55"/>
      <c r="AY292" s="55"/>
      <c r="AZ292" s="55"/>
      <c r="BA292" s="55"/>
      <c r="BB292" s="55"/>
      <c r="BC292" s="55"/>
      <c r="BD292" s="55"/>
      <c r="BE292" s="55"/>
      <c r="BF292" s="55"/>
      <c r="BG292" s="55"/>
      <c r="BH292" s="55"/>
      <c r="BI292" s="55"/>
      <c r="BJ292" s="55"/>
      <c r="BK292" s="55"/>
      <c r="BL292" s="55"/>
      <c r="BM292" s="55"/>
      <c r="BN292" s="55"/>
      <c r="BO292" s="55"/>
      <c r="BP292" s="55"/>
      <c r="BQ292" s="55"/>
      <c r="BR292" s="55"/>
      <c r="BS292" s="55"/>
      <c r="BT292" s="55"/>
      <c r="BU292" s="55"/>
      <c r="BV292" s="55"/>
      <c r="BW292" s="55"/>
      <c r="BX292" s="55"/>
      <c r="BY292" s="55"/>
      <c r="BZ292" s="55"/>
      <c r="CA292" s="55"/>
      <c r="CB292" s="55"/>
    </row>
    <row r="293" spans="1:80" s="60" customFormat="1" x14ac:dyDescent="0.2">
      <c r="A293" s="55"/>
      <c r="B293" s="55"/>
      <c r="C293" s="55"/>
      <c r="D293" s="55"/>
      <c r="E293" s="55"/>
      <c r="F293" s="55"/>
      <c r="G293" s="55"/>
      <c r="H293" s="55"/>
      <c r="I293" s="55"/>
      <c r="J293" s="55"/>
      <c r="K293" s="55"/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  <c r="AC293" s="55"/>
      <c r="AD293" s="55"/>
      <c r="AE293" s="55"/>
      <c r="AF293" s="55"/>
      <c r="AG293" s="55"/>
      <c r="AH293" s="55"/>
      <c r="AI293" s="55"/>
      <c r="AJ293" s="55"/>
      <c r="AK293" s="55"/>
      <c r="AL293" s="55"/>
      <c r="AM293" s="55"/>
      <c r="AN293" s="55"/>
      <c r="AO293" s="55"/>
      <c r="AP293" s="55"/>
      <c r="AQ293" s="55"/>
      <c r="AR293" s="55"/>
      <c r="AS293" s="55"/>
      <c r="AT293" s="55"/>
      <c r="AU293" s="55"/>
      <c r="AV293" s="55"/>
      <c r="AW293" s="55"/>
      <c r="AX293" s="55"/>
      <c r="AY293" s="55"/>
      <c r="AZ293" s="55"/>
      <c r="BA293" s="55"/>
      <c r="BB293" s="55"/>
      <c r="BC293" s="55"/>
      <c r="BD293" s="55"/>
      <c r="BE293" s="55"/>
      <c r="BF293" s="55"/>
      <c r="BG293" s="55"/>
      <c r="BH293" s="55"/>
      <c r="BI293" s="55"/>
      <c r="BJ293" s="55"/>
      <c r="BK293" s="55"/>
      <c r="BL293" s="55"/>
      <c r="BM293" s="55"/>
      <c r="BN293" s="55"/>
      <c r="BO293" s="55"/>
      <c r="BP293" s="55"/>
      <c r="BQ293" s="55"/>
      <c r="BR293" s="55"/>
      <c r="BS293" s="55"/>
      <c r="BT293" s="55"/>
      <c r="BU293" s="55"/>
      <c r="BV293" s="55"/>
      <c r="BW293" s="55"/>
      <c r="BX293" s="55"/>
      <c r="BY293" s="55"/>
      <c r="BZ293" s="55"/>
      <c r="CA293" s="55"/>
      <c r="CB293" s="55"/>
    </row>
    <row r="294" spans="1:80" s="60" customFormat="1" x14ac:dyDescent="0.2">
      <c r="A294" s="55"/>
      <c r="B294" s="55"/>
      <c r="C294" s="55"/>
      <c r="D294" s="55"/>
      <c r="E294" s="55"/>
      <c r="F294" s="55"/>
      <c r="G294" s="55"/>
      <c r="H294" s="55"/>
      <c r="I294" s="55"/>
      <c r="J294" s="55"/>
      <c r="K294" s="55"/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  <c r="AC294" s="55"/>
      <c r="AD294" s="55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  <c r="AU294" s="55"/>
      <c r="AV294" s="55"/>
      <c r="AW294" s="55"/>
      <c r="AX294" s="55"/>
      <c r="AY294" s="55"/>
      <c r="AZ294" s="55"/>
      <c r="BA294" s="55"/>
      <c r="BB294" s="55"/>
      <c r="BC294" s="55"/>
      <c r="BD294" s="55"/>
      <c r="BE294" s="55"/>
      <c r="BF294" s="55"/>
      <c r="BG294" s="55"/>
      <c r="BH294" s="55"/>
      <c r="BI294" s="55"/>
      <c r="BJ294" s="55"/>
      <c r="BK294" s="55"/>
      <c r="BL294" s="55"/>
      <c r="BM294" s="55"/>
      <c r="BN294" s="55"/>
      <c r="BO294" s="55"/>
      <c r="BP294" s="55"/>
      <c r="BQ294" s="55"/>
      <c r="BR294" s="55"/>
      <c r="BS294" s="55"/>
      <c r="BT294" s="55"/>
      <c r="BU294" s="55"/>
      <c r="BV294" s="55"/>
      <c r="BW294" s="55"/>
      <c r="BX294" s="55"/>
      <c r="BY294" s="55"/>
      <c r="BZ294" s="55"/>
      <c r="CA294" s="55"/>
      <c r="CB294" s="55"/>
    </row>
    <row r="295" spans="1:80" s="60" customFormat="1" x14ac:dyDescent="0.2">
      <c r="A295" s="55"/>
      <c r="B295" s="55"/>
      <c r="C295" s="55"/>
      <c r="D295" s="55"/>
      <c r="E295" s="55"/>
      <c r="F295" s="55"/>
      <c r="G295" s="55"/>
      <c r="H295" s="55"/>
      <c r="I295" s="55"/>
      <c r="J295" s="55"/>
      <c r="K295" s="55"/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  <c r="AC295" s="55"/>
      <c r="AD295" s="55"/>
      <c r="AE295" s="55"/>
      <c r="AF295" s="55"/>
      <c r="AG295" s="55"/>
      <c r="AH295" s="55"/>
      <c r="AI295" s="55"/>
      <c r="AJ295" s="55"/>
      <c r="AK295" s="55"/>
      <c r="AL295" s="55"/>
      <c r="AM295" s="55"/>
      <c r="AN295" s="55"/>
      <c r="AO295" s="55"/>
      <c r="AP295" s="55"/>
      <c r="AQ295" s="55"/>
      <c r="AR295" s="55"/>
      <c r="AS295" s="55"/>
      <c r="AT295" s="55"/>
      <c r="AU295" s="55"/>
      <c r="AV295" s="55"/>
      <c r="AW295" s="55"/>
      <c r="AX295" s="55"/>
      <c r="AY295" s="55"/>
      <c r="AZ295" s="55"/>
      <c r="BA295" s="55"/>
      <c r="BB295" s="55"/>
      <c r="BC295" s="55"/>
      <c r="BD295" s="55"/>
      <c r="BE295" s="55"/>
      <c r="BF295" s="55"/>
      <c r="BG295" s="55"/>
      <c r="BH295" s="55"/>
      <c r="BI295" s="55"/>
      <c r="BJ295" s="55"/>
      <c r="BK295" s="55"/>
      <c r="BL295" s="55"/>
      <c r="BM295" s="55"/>
      <c r="BN295" s="55"/>
      <c r="BO295" s="55"/>
      <c r="BP295" s="55"/>
      <c r="BQ295" s="55"/>
      <c r="BR295" s="55"/>
      <c r="BS295" s="55"/>
      <c r="BT295" s="55"/>
      <c r="BU295" s="55"/>
      <c r="BV295" s="55"/>
      <c r="BW295" s="55"/>
      <c r="BX295" s="55"/>
      <c r="BY295" s="55"/>
      <c r="BZ295" s="55"/>
      <c r="CA295" s="55"/>
      <c r="CB295" s="55"/>
    </row>
    <row r="296" spans="1:80" s="60" customFormat="1" x14ac:dyDescent="0.2">
      <c r="A296" s="55"/>
      <c r="B296" s="55"/>
      <c r="C296" s="55"/>
      <c r="D296" s="55"/>
      <c r="E296" s="55"/>
      <c r="F296" s="55"/>
      <c r="G296" s="55"/>
      <c r="H296" s="55"/>
      <c r="I296" s="55"/>
      <c r="J296" s="55"/>
      <c r="K296" s="55"/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  <c r="AC296" s="55"/>
      <c r="AD296" s="55"/>
      <c r="AE296" s="55"/>
      <c r="AF296" s="55"/>
      <c r="AG296" s="55"/>
      <c r="AH296" s="55"/>
      <c r="AI296" s="55"/>
      <c r="AJ296" s="55"/>
      <c r="AK296" s="55"/>
      <c r="AL296" s="55"/>
      <c r="AM296" s="55"/>
      <c r="AN296" s="55"/>
      <c r="AO296" s="55"/>
      <c r="AP296" s="55"/>
      <c r="AQ296" s="55"/>
      <c r="AR296" s="55"/>
      <c r="AS296" s="55"/>
      <c r="AT296" s="55"/>
      <c r="AU296" s="55"/>
      <c r="AV296" s="55"/>
      <c r="AW296" s="55"/>
      <c r="AX296" s="55"/>
      <c r="AY296" s="55"/>
      <c r="AZ296" s="55"/>
      <c r="BA296" s="55"/>
      <c r="BB296" s="55"/>
      <c r="BC296" s="55"/>
      <c r="BD296" s="55"/>
      <c r="BE296" s="55"/>
      <c r="BF296" s="55"/>
      <c r="BG296" s="55"/>
      <c r="BH296" s="55"/>
      <c r="BI296" s="55"/>
      <c r="BJ296" s="55"/>
      <c r="BK296" s="55"/>
      <c r="BL296" s="55"/>
      <c r="BM296" s="55"/>
      <c r="BN296" s="55"/>
      <c r="BO296" s="55"/>
      <c r="BP296" s="55"/>
      <c r="BQ296" s="55"/>
      <c r="BR296" s="55"/>
      <c r="BS296" s="55"/>
      <c r="BT296" s="55"/>
      <c r="BU296" s="55"/>
      <c r="BV296" s="55"/>
      <c r="BW296" s="55"/>
      <c r="BX296" s="55"/>
      <c r="BY296" s="55"/>
      <c r="BZ296" s="55"/>
      <c r="CA296" s="55"/>
      <c r="CB296" s="55"/>
    </row>
    <row r="297" spans="1:80" s="60" customFormat="1" x14ac:dyDescent="0.2">
      <c r="A297" s="55"/>
      <c r="B297" s="55"/>
      <c r="C297" s="55"/>
      <c r="D297" s="55"/>
      <c r="E297" s="55"/>
      <c r="F297" s="55"/>
      <c r="G297" s="55"/>
      <c r="H297" s="55"/>
      <c r="I297" s="55"/>
      <c r="J297" s="55"/>
      <c r="K297" s="55"/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  <c r="AC297" s="55"/>
      <c r="AD297" s="55"/>
      <c r="AE297" s="55"/>
      <c r="AF297" s="55"/>
      <c r="AG297" s="55"/>
      <c r="AH297" s="55"/>
      <c r="AI297" s="55"/>
      <c r="AJ297" s="55"/>
      <c r="AK297" s="55"/>
      <c r="AL297" s="55"/>
      <c r="AM297" s="55"/>
      <c r="AN297" s="55"/>
      <c r="AO297" s="55"/>
      <c r="AP297" s="55"/>
      <c r="AQ297" s="55"/>
      <c r="AR297" s="55"/>
      <c r="AS297" s="55"/>
      <c r="AT297" s="55"/>
      <c r="AU297" s="55"/>
      <c r="AV297" s="55"/>
      <c r="AW297" s="55"/>
      <c r="AX297" s="55"/>
      <c r="AY297" s="55"/>
      <c r="AZ297" s="55"/>
      <c r="BA297" s="55"/>
      <c r="BB297" s="55"/>
      <c r="BC297" s="55"/>
      <c r="BD297" s="55"/>
      <c r="BE297" s="55"/>
      <c r="BF297" s="55"/>
      <c r="BG297" s="55"/>
      <c r="BH297" s="55"/>
      <c r="BI297" s="55"/>
      <c r="BJ297" s="55"/>
      <c r="BK297" s="55"/>
      <c r="BL297" s="55"/>
      <c r="BM297" s="55"/>
      <c r="BN297" s="55"/>
      <c r="BO297" s="55"/>
      <c r="BP297" s="55"/>
      <c r="BQ297" s="55"/>
      <c r="BR297" s="55"/>
      <c r="BS297" s="55"/>
      <c r="BT297" s="55"/>
      <c r="BU297" s="55"/>
      <c r="BV297" s="55"/>
      <c r="BW297" s="55"/>
      <c r="BX297" s="55"/>
      <c r="BY297" s="55"/>
      <c r="BZ297" s="55"/>
      <c r="CA297" s="55"/>
      <c r="CB297" s="55"/>
    </row>
    <row r="298" spans="1:80" s="60" customFormat="1" x14ac:dyDescent="0.2">
      <c r="A298" s="55"/>
      <c r="B298" s="55"/>
      <c r="C298" s="55"/>
      <c r="D298" s="55"/>
      <c r="E298" s="55"/>
      <c r="F298" s="55"/>
      <c r="G298" s="55"/>
      <c r="H298" s="55"/>
      <c r="I298" s="55"/>
      <c r="J298" s="55"/>
      <c r="K298" s="55"/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  <c r="AC298" s="55"/>
      <c r="AD298" s="55"/>
      <c r="AE298" s="55"/>
      <c r="AF298" s="55"/>
      <c r="AG298" s="55"/>
      <c r="AH298" s="55"/>
      <c r="AI298" s="55"/>
      <c r="AJ298" s="55"/>
      <c r="AK298" s="55"/>
      <c r="AL298" s="55"/>
      <c r="AM298" s="55"/>
      <c r="AN298" s="55"/>
      <c r="AO298" s="55"/>
      <c r="AP298" s="55"/>
      <c r="AQ298" s="55"/>
      <c r="AR298" s="55"/>
      <c r="AS298" s="55"/>
      <c r="AT298" s="55"/>
      <c r="AU298" s="55"/>
      <c r="AV298" s="55"/>
      <c r="AW298" s="55"/>
      <c r="AX298" s="55"/>
      <c r="AY298" s="55"/>
      <c r="AZ298" s="55"/>
      <c r="BA298" s="55"/>
      <c r="BB298" s="55"/>
      <c r="BC298" s="55"/>
      <c r="BD298" s="55"/>
      <c r="BE298" s="55"/>
      <c r="BF298" s="55"/>
      <c r="BG298" s="55"/>
      <c r="BH298" s="55"/>
      <c r="BI298" s="55"/>
      <c r="BJ298" s="55"/>
      <c r="BK298" s="55"/>
      <c r="BL298" s="55"/>
      <c r="BM298" s="55"/>
      <c r="BN298" s="55"/>
      <c r="BO298" s="55"/>
      <c r="BP298" s="55"/>
      <c r="BQ298" s="55"/>
      <c r="BR298" s="55"/>
      <c r="BS298" s="55"/>
      <c r="BT298" s="55"/>
      <c r="BU298" s="55"/>
      <c r="BV298" s="55"/>
      <c r="BW298" s="55"/>
      <c r="BX298" s="55"/>
      <c r="BY298" s="55"/>
      <c r="BZ298" s="55"/>
      <c r="CA298" s="55"/>
      <c r="CB298" s="55"/>
    </row>
    <row r="299" spans="1:80" s="60" customFormat="1" x14ac:dyDescent="0.2">
      <c r="A299" s="55"/>
      <c r="B299" s="55"/>
      <c r="C299" s="55"/>
      <c r="D299" s="55"/>
      <c r="E299" s="55"/>
      <c r="F299" s="55"/>
      <c r="G299" s="55"/>
      <c r="H299" s="55"/>
      <c r="I299" s="55"/>
      <c r="J299" s="55"/>
      <c r="K299" s="55"/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  <c r="AC299" s="55"/>
      <c r="AD299" s="55"/>
      <c r="AE299" s="55"/>
      <c r="AF299" s="55"/>
      <c r="AG299" s="55"/>
      <c r="AH299" s="55"/>
      <c r="AI299" s="55"/>
      <c r="AJ299" s="55"/>
      <c r="AK299" s="55"/>
      <c r="AL299" s="55"/>
      <c r="AM299" s="55"/>
      <c r="AN299" s="55"/>
      <c r="AO299" s="55"/>
      <c r="AP299" s="55"/>
      <c r="AQ299" s="55"/>
      <c r="AR299" s="55"/>
      <c r="AS299" s="55"/>
      <c r="AT299" s="55"/>
      <c r="AU299" s="55"/>
      <c r="AV299" s="55"/>
      <c r="AW299" s="55"/>
      <c r="AX299" s="55"/>
      <c r="AY299" s="55"/>
      <c r="AZ299" s="55"/>
      <c r="BA299" s="55"/>
      <c r="BB299" s="55"/>
      <c r="BC299" s="55"/>
      <c r="BD299" s="55"/>
      <c r="BE299" s="55"/>
      <c r="BF299" s="55"/>
      <c r="BG299" s="55"/>
      <c r="BH299" s="55"/>
      <c r="BI299" s="55"/>
      <c r="BJ299" s="55"/>
      <c r="BK299" s="55"/>
      <c r="BL299" s="55"/>
      <c r="BM299" s="55"/>
      <c r="BN299" s="55"/>
      <c r="BO299" s="55"/>
      <c r="BP299" s="55"/>
      <c r="BQ299" s="55"/>
      <c r="BR299" s="55"/>
      <c r="BS299" s="55"/>
      <c r="BT299" s="55"/>
      <c r="BU299" s="55"/>
      <c r="BV299" s="55"/>
      <c r="BW299" s="55"/>
      <c r="BX299" s="55"/>
      <c r="BY299" s="55"/>
      <c r="BZ299" s="55"/>
      <c r="CA299" s="55"/>
      <c r="CB299" s="55"/>
    </row>
    <row r="300" spans="1:80" s="60" customFormat="1" x14ac:dyDescent="0.2">
      <c r="A300" s="55"/>
      <c r="B300" s="55"/>
      <c r="C300" s="55"/>
      <c r="D300" s="55"/>
      <c r="E300" s="55"/>
      <c r="F300" s="55"/>
      <c r="G300" s="55"/>
      <c r="H300" s="55"/>
      <c r="I300" s="55"/>
      <c r="J300" s="55"/>
      <c r="K300" s="55"/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  <c r="AC300" s="55"/>
      <c r="AD300" s="55"/>
      <c r="AE300" s="55"/>
      <c r="AF300" s="55"/>
      <c r="AG300" s="55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</row>
    <row r="301" spans="1:80" s="60" customFormat="1" x14ac:dyDescent="0.2">
      <c r="A301" s="55"/>
      <c r="B301" s="55"/>
      <c r="C301" s="55"/>
      <c r="D301" s="55"/>
      <c r="E301" s="55"/>
      <c r="F301" s="55"/>
      <c r="G301" s="55"/>
      <c r="H301" s="55"/>
      <c r="I301" s="55"/>
      <c r="J301" s="55"/>
      <c r="K301" s="55"/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  <c r="AC301" s="55"/>
      <c r="AD301" s="55"/>
      <c r="AE301" s="55"/>
      <c r="AF301" s="55"/>
      <c r="AG301" s="55"/>
      <c r="AH301" s="55"/>
      <c r="AI301" s="55"/>
      <c r="AJ301" s="55"/>
      <c r="AK301" s="55"/>
      <c r="AL301" s="55"/>
      <c r="AM301" s="55"/>
      <c r="AN301" s="55"/>
      <c r="AO301" s="55"/>
      <c r="AP301" s="55"/>
      <c r="AQ301" s="55"/>
      <c r="AR301" s="55"/>
      <c r="AS301" s="55"/>
      <c r="AT301" s="55"/>
      <c r="AU301" s="55"/>
      <c r="AV301" s="55"/>
      <c r="AW301" s="55"/>
      <c r="AX301" s="55"/>
      <c r="AY301" s="55"/>
      <c r="AZ301" s="55"/>
      <c r="BA301" s="55"/>
      <c r="BB301" s="55"/>
      <c r="BC301" s="55"/>
      <c r="BD301" s="55"/>
      <c r="BE301" s="55"/>
      <c r="BF301" s="55"/>
      <c r="BG301" s="55"/>
      <c r="BH301" s="55"/>
      <c r="BI301" s="55"/>
      <c r="BJ301" s="55"/>
      <c r="BK301" s="55"/>
      <c r="BL301" s="55"/>
      <c r="BM301" s="55"/>
      <c r="BN301" s="55"/>
      <c r="BO301" s="55"/>
      <c r="BP301" s="55"/>
      <c r="BQ301" s="55"/>
      <c r="BR301" s="55"/>
      <c r="BS301" s="55"/>
      <c r="BT301" s="55"/>
      <c r="BU301" s="55"/>
      <c r="BV301" s="55"/>
      <c r="BW301" s="55"/>
      <c r="BX301" s="55"/>
      <c r="BY301" s="55"/>
      <c r="BZ301" s="55"/>
      <c r="CA301" s="55"/>
      <c r="CB301" s="55"/>
    </row>
    <row r="302" spans="1:80" s="60" customFormat="1" x14ac:dyDescent="0.2">
      <c r="A302" s="55"/>
      <c r="B302" s="55"/>
      <c r="C302" s="55"/>
      <c r="D302" s="55"/>
      <c r="E302" s="55"/>
      <c r="F302" s="55"/>
      <c r="G302" s="55"/>
      <c r="H302" s="55"/>
      <c r="I302" s="55"/>
      <c r="J302" s="55"/>
      <c r="K302" s="55"/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  <c r="AC302" s="55"/>
      <c r="AD302" s="55"/>
      <c r="AE302" s="55"/>
      <c r="AF302" s="55"/>
      <c r="AG302" s="55"/>
      <c r="AH302" s="55"/>
      <c r="AI302" s="55"/>
      <c r="AJ302" s="55"/>
      <c r="AK302" s="55"/>
      <c r="AL302" s="55"/>
      <c r="AM302" s="55"/>
      <c r="AN302" s="55"/>
      <c r="AO302" s="55"/>
      <c r="AP302" s="55"/>
      <c r="AQ302" s="55"/>
      <c r="AR302" s="55"/>
      <c r="AS302" s="55"/>
      <c r="AT302" s="55"/>
      <c r="AU302" s="55"/>
      <c r="AV302" s="55"/>
      <c r="AW302" s="55"/>
      <c r="AX302" s="55"/>
      <c r="AY302" s="55"/>
      <c r="AZ302" s="55"/>
      <c r="BA302" s="55"/>
      <c r="BB302" s="55"/>
      <c r="BC302" s="55"/>
      <c r="BD302" s="55"/>
      <c r="BE302" s="55"/>
      <c r="BF302" s="55"/>
      <c r="BG302" s="55"/>
      <c r="BH302" s="55"/>
      <c r="BI302" s="55"/>
      <c r="BJ302" s="55"/>
      <c r="BK302" s="55"/>
      <c r="BL302" s="55"/>
      <c r="BM302" s="55"/>
      <c r="BN302" s="55"/>
      <c r="BO302" s="55"/>
      <c r="BP302" s="55"/>
      <c r="BQ302" s="55"/>
      <c r="BR302" s="55"/>
      <c r="BS302" s="55"/>
      <c r="BT302" s="55"/>
      <c r="BU302" s="55"/>
      <c r="BV302" s="55"/>
      <c r="BW302" s="55"/>
      <c r="BX302" s="55"/>
      <c r="BY302" s="55"/>
      <c r="BZ302" s="55"/>
      <c r="CA302" s="55"/>
      <c r="CB302" s="55"/>
    </row>
    <row r="303" spans="1:80" s="60" customFormat="1" x14ac:dyDescent="0.2">
      <c r="A303" s="55"/>
      <c r="B303" s="55"/>
      <c r="C303" s="55"/>
      <c r="D303" s="55"/>
      <c r="E303" s="55"/>
      <c r="F303" s="55"/>
      <c r="G303" s="55"/>
      <c r="H303" s="55"/>
      <c r="I303" s="55"/>
      <c r="J303" s="55"/>
      <c r="K303" s="55"/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  <c r="AC303" s="55"/>
      <c r="AD303" s="55"/>
      <c r="AE303" s="55"/>
      <c r="AF303" s="55"/>
      <c r="AG303" s="55"/>
      <c r="AH303" s="55"/>
      <c r="AI303" s="55"/>
      <c r="AJ303" s="55"/>
      <c r="AK303" s="55"/>
      <c r="AL303" s="55"/>
      <c r="AM303" s="55"/>
      <c r="AN303" s="55"/>
      <c r="AO303" s="55"/>
      <c r="AP303" s="55"/>
      <c r="AQ303" s="55"/>
      <c r="AR303" s="55"/>
      <c r="AS303" s="55"/>
      <c r="AT303" s="55"/>
      <c r="AU303" s="55"/>
      <c r="AV303" s="55"/>
      <c r="AW303" s="55"/>
      <c r="AX303" s="55"/>
      <c r="AY303" s="55"/>
      <c r="AZ303" s="55"/>
      <c r="BA303" s="55"/>
      <c r="BB303" s="55"/>
      <c r="BC303" s="55"/>
      <c r="BD303" s="55"/>
      <c r="BE303" s="55"/>
      <c r="BF303" s="55"/>
      <c r="BG303" s="55"/>
      <c r="BH303" s="55"/>
      <c r="BI303" s="55"/>
      <c r="BJ303" s="55"/>
      <c r="BK303" s="55"/>
      <c r="BL303" s="55"/>
      <c r="BM303" s="55"/>
      <c r="BN303" s="55"/>
      <c r="BO303" s="55"/>
      <c r="BP303" s="55"/>
      <c r="BQ303" s="55"/>
      <c r="BR303" s="55"/>
      <c r="BS303" s="55"/>
      <c r="BT303" s="55"/>
      <c r="BU303" s="55"/>
      <c r="BV303" s="55"/>
      <c r="BW303" s="55"/>
      <c r="BX303" s="55"/>
      <c r="BY303" s="55"/>
      <c r="BZ303" s="55"/>
      <c r="CA303" s="55"/>
      <c r="CB303" s="55"/>
    </row>
    <row r="304" spans="1:80" s="60" customFormat="1" x14ac:dyDescent="0.2">
      <c r="A304" s="55"/>
      <c r="B304" s="55"/>
      <c r="C304" s="55"/>
      <c r="D304" s="55"/>
      <c r="E304" s="55"/>
      <c r="F304" s="55"/>
      <c r="G304" s="55"/>
      <c r="H304" s="55"/>
      <c r="I304" s="55"/>
      <c r="J304" s="55"/>
      <c r="K304" s="55"/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  <c r="AC304" s="55"/>
      <c r="AD304" s="55"/>
      <c r="AE304" s="55"/>
      <c r="AF304" s="55"/>
      <c r="AG304" s="55"/>
      <c r="AH304" s="55"/>
      <c r="AI304" s="55"/>
      <c r="AJ304" s="55"/>
      <c r="AK304" s="55"/>
      <c r="AL304" s="55"/>
      <c r="AM304" s="55"/>
      <c r="AN304" s="55"/>
      <c r="AO304" s="55"/>
      <c r="AP304" s="55"/>
      <c r="AQ304" s="55"/>
      <c r="AR304" s="55"/>
      <c r="AS304" s="55"/>
      <c r="AT304" s="55"/>
      <c r="AU304" s="55"/>
      <c r="AV304" s="55"/>
      <c r="AW304" s="55"/>
      <c r="AX304" s="55"/>
      <c r="AY304" s="55"/>
      <c r="AZ304" s="55"/>
      <c r="BA304" s="55"/>
      <c r="BB304" s="55"/>
      <c r="BC304" s="55"/>
      <c r="BD304" s="55"/>
      <c r="BE304" s="55"/>
      <c r="BF304" s="55"/>
      <c r="BG304" s="55"/>
      <c r="BH304" s="55"/>
      <c r="BI304" s="55"/>
      <c r="BJ304" s="55"/>
      <c r="BK304" s="55"/>
      <c r="BL304" s="55"/>
      <c r="BM304" s="55"/>
      <c r="BN304" s="55"/>
      <c r="BO304" s="55"/>
      <c r="BP304" s="55"/>
      <c r="BQ304" s="55"/>
      <c r="BR304" s="55"/>
      <c r="BS304" s="55"/>
      <c r="BT304" s="55"/>
      <c r="BU304" s="55"/>
      <c r="BV304" s="55"/>
      <c r="BW304" s="55"/>
      <c r="BX304" s="55"/>
      <c r="BY304" s="55"/>
      <c r="BZ304" s="55"/>
      <c r="CA304" s="55"/>
      <c r="CB304" s="55"/>
    </row>
    <row r="305" spans="1:80" s="60" customFormat="1" x14ac:dyDescent="0.2">
      <c r="A305" s="55"/>
      <c r="B305" s="55"/>
      <c r="C305" s="55"/>
      <c r="D305" s="55"/>
      <c r="E305" s="55"/>
      <c r="F305" s="55"/>
      <c r="G305" s="55"/>
      <c r="H305" s="55"/>
      <c r="I305" s="55"/>
      <c r="J305" s="55"/>
      <c r="K305" s="55"/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  <c r="AC305" s="55"/>
      <c r="AD305" s="55"/>
      <c r="AE305" s="55"/>
      <c r="AF305" s="55"/>
      <c r="AG305" s="55"/>
      <c r="AH305" s="55"/>
      <c r="AI305" s="55"/>
      <c r="AJ305" s="55"/>
      <c r="AK305" s="55"/>
      <c r="AL305" s="55"/>
      <c r="AM305" s="55"/>
      <c r="AN305" s="55"/>
      <c r="AO305" s="55"/>
      <c r="AP305" s="55"/>
      <c r="AQ305" s="55"/>
      <c r="AR305" s="55"/>
      <c r="AS305" s="55"/>
      <c r="AT305" s="55"/>
      <c r="AU305" s="55"/>
      <c r="AV305" s="55"/>
      <c r="AW305" s="55"/>
      <c r="AX305" s="55"/>
      <c r="AY305" s="55"/>
      <c r="AZ305" s="55"/>
      <c r="BA305" s="55"/>
      <c r="BB305" s="55"/>
      <c r="BC305" s="55"/>
      <c r="BD305" s="55"/>
      <c r="BE305" s="55"/>
      <c r="BF305" s="55"/>
      <c r="BG305" s="55"/>
      <c r="BH305" s="55"/>
      <c r="BI305" s="55"/>
      <c r="BJ305" s="55"/>
      <c r="BK305" s="55"/>
      <c r="BL305" s="55"/>
      <c r="BM305" s="55"/>
      <c r="BN305" s="55"/>
      <c r="BO305" s="55"/>
      <c r="BP305" s="55"/>
      <c r="BQ305" s="55"/>
      <c r="BR305" s="55"/>
      <c r="BS305" s="55"/>
      <c r="BT305" s="55"/>
      <c r="BU305" s="55"/>
      <c r="BV305" s="55"/>
      <c r="BW305" s="55"/>
      <c r="BX305" s="55"/>
      <c r="BY305" s="55"/>
      <c r="BZ305" s="55"/>
      <c r="CA305" s="55"/>
      <c r="CB305" s="55"/>
    </row>
    <row r="306" spans="1:80" s="60" customFormat="1" x14ac:dyDescent="0.2">
      <c r="A306" s="55"/>
      <c r="B306" s="55"/>
      <c r="C306" s="55"/>
      <c r="D306" s="55"/>
      <c r="E306" s="55"/>
      <c r="F306" s="55"/>
      <c r="G306" s="55"/>
      <c r="H306" s="55"/>
      <c r="I306" s="55"/>
      <c r="J306" s="55"/>
      <c r="K306" s="55"/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  <c r="AC306" s="55"/>
      <c r="AD306" s="55"/>
      <c r="AE306" s="55"/>
      <c r="AF306" s="55"/>
      <c r="AG306" s="55"/>
      <c r="AH306" s="55"/>
      <c r="AI306" s="55"/>
      <c r="AJ306" s="55"/>
      <c r="AK306" s="55"/>
      <c r="AL306" s="55"/>
      <c r="AM306" s="55"/>
      <c r="AN306" s="55"/>
      <c r="AO306" s="55"/>
      <c r="AP306" s="55"/>
      <c r="AQ306" s="55"/>
      <c r="AR306" s="55"/>
      <c r="AS306" s="55"/>
      <c r="AT306" s="55"/>
      <c r="AU306" s="55"/>
      <c r="AV306" s="55"/>
      <c r="AW306" s="55"/>
      <c r="AX306" s="55"/>
      <c r="AY306" s="55"/>
      <c r="AZ306" s="55"/>
      <c r="BA306" s="55"/>
      <c r="BB306" s="55"/>
      <c r="BC306" s="55"/>
      <c r="BD306" s="55"/>
      <c r="BE306" s="55"/>
      <c r="BF306" s="55"/>
      <c r="BG306" s="55"/>
      <c r="BH306" s="55"/>
      <c r="BI306" s="55"/>
      <c r="BJ306" s="55"/>
      <c r="BK306" s="55"/>
      <c r="BL306" s="55"/>
      <c r="BM306" s="55"/>
      <c r="BN306" s="55"/>
      <c r="BO306" s="55"/>
      <c r="BP306" s="55"/>
      <c r="BQ306" s="55"/>
      <c r="BR306" s="55"/>
      <c r="BS306" s="55"/>
      <c r="BT306" s="55"/>
      <c r="BU306" s="55"/>
      <c r="BV306" s="55"/>
      <c r="BW306" s="55"/>
      <c r="BX306" s="55"/>
      <c r="BY306" s="55"/>
      <c r="BZ306" s="55"/>
      <c r="CA306" s="55"/>
      <c r="CB306" s="55"/>
    </row>
    <row r="307" spans="1:80" s="60" customFormat="1" x14ac:dyDescent="0.2">
      <c r="A307" s="55"/>
      <c r="B307" s="55"/>
      <c r="C307" s="55"/>
      <c r="D307" s="55"/>
      <c r="E307" s="55"/>
      <c r="F307" s="55"/>
      <c r="G307" s="55"/>
      <c r="H307" s="55"/>
      <c r="I307" s="55"/>
      <c r="J307" s="55"/>
      <c r="K307" s="55"/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  <c r="AC307" s="55"/>
      <c r="AD307" s="55"/>
      <c r="AE307" s="55"/>
      <c r="AF307" s="55"/>
      <c r="AG307" s="55"/>
      <c r="AH307" s="55"/>
      <c r="AI307" s="55"/>
      <c r="AJ307" s="55"/>
      <c r="AK307" s="55"/>
      <c r="AL307" s="55"/>
      <c r="AM307" s="55"/>
      <c r="AN307" s="55"/>
      <c r="AO307" s="55"/>
      <c r="AP307" s="55"/>
      <c r="AQ307" s="55"/>
      <c r="AR307" s="55"/>
      <c r="AS307" s="55"/>
      <c r="AT307" s="55"/>
      <c r="AU307" s="55"/>
      <c r="AV307" s="55"/>
      <c r="AW307" s="55"/>
      <c r="AX307" s="55"/>
      <c r="AY307" s="55"/>
      <c r="AZ307" s="55"/>
      <c r="BA307" s="55"/>
      <c r="BB307" s="55"/>
      <c r="BC307" s="55"/>
      <c r="BD307" s="55"/>
      <c r="BE307" s="55"/>
      <c r="BF307" s="55"/>
      <c r="BG307" s="55"/>
      <c r="BH307" s="55"/>
      <c r="BI307" s="55"/>
      <c r="BJ307" s="55"/>
      <c r="BK307" s="55"/>
      <c r="BL307" s="55"/>
      <c r="BM307" s="55"/>
      <c r="BN307" s="55"/>
      <c r="BO307" s="55"/>
      <c r="BP307" s="55"/>
      <c r="BQ307" s="55"/>
      <c r="BR307" s="55"/>
      <c r="BS307" s="55"/>
      <c r="BT307" s="55"/>
      <c r="BU307" s="55"/>
      <c r="BV307" s="55"/>
      <c r="BW307" s="55"/>
      <c r="BX307" s="55"/>
      <c r="BY307" s="55"/>
      <c r="BZ307" s="55"/>
      <c r="CA307" s="55"/>
      <c r="CB307" s="55"/>
    </row>
    <row r="308" spans="1:80" s="60" customFormat="1" x14ac:dyDescent="0.2">
      <c r="A308" s="55"/>
      <c r="B308" s="55"/>
      <c r="C308" s="55"/>
      <c r="D308" s="55"/>
      <c r="E308" s="55"/>
      <c r="F308" s="55"/>
      <c r="G308" s="55"/>
      <c r="H308" s="55"/>
      <c r="I308" s="55"/>
      <c r="J308" s="55"/>
      <c r="K308" s="55"/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  <c r="AC308" s="55"/>
      <c r="AD308" s="55"/>
      <c r="AE308" s="55"/>
      <c r="AF308" s="55"/>
      <c r="AG308" s="55"/>
      <c r="AH308" s="55"/>
      <c r="AI308" s="55"/>
      <c r="AJ308" s="55"/>
      <c r="AK308" s="55"/>
      <c r="AL308" s="55"/>
      <c r="AM308" s="55"/>
      <c r="AN308" s="55"/>
      <c r="AO308" s="55"/>
      <c r="AP308" s="55"/>
      <c r="AQ308" s="55"/>
      <c r="AR308" s="55"/>
      <c r="AS308" s="55"/>
      <c r="AT308" s="55"/>
      <c r="AU308" s="55"/>
      <c r="AV308" s="55"/>
      <c r="AW308" s="55"/>
      <c r="AX308" s="55"/>
      <c r="AY308" s="55"/>
      <c r="AZ308" s="55"/>
      <c r="BA308" s="55"/>
      <c r="BB308" s="55"/>
      <c r="BC308" s="55"/>
      <c r="BD308" s="55"/>
      <c r="BE308" s="55"/>
      <c r="BF308" s="55"/>
      <c r="BG308" s="55"/>
      <c r="BH308" s="55"/>
      <c r="BI308" s="55"/>
      <c r="BJ308" s="55"/>
      <c r="BK308" s="55"/>
      <c r="BL308" s="55"/>
      <c r="BM308" s="55"/>
      <c r="BN308" s="55"/>
      <c r="BO308" s="55"/>
      <c r="BP308" s="55"/>
      <c r="BQ308" s="55"/>
      <c r="BR308" s="55"/>
      <c r="BS308" s="55"/>
      <c r="BT308" s="55"/>
      <c r="BU308" s="55"/>
      <c r="BV308" s="55"/>
      <c r="BW308" s="55"/>
      <c r="BX308" s="55"/>
      <c r="BY308" s="55"/>
      <c r="BZ308" s="55"/>
      <c r="CA308" s="55"/>
      <c r="CB308" s="55"/>
    </row>
    <row r="309" spans="1:80" s="60" customFormat="1" x14ac:dyDescent="0.2">
      <c r="A309" s="55"/>
      <c r="B309" s="55"/>
      <c r="C309" s="55"/>
      <c r="D309" s="55"/>
      <c r="E309" s="55"/>
      <c r="F309" s="55"/>
      <c r="G309" s="55"/>
      <c r="H309" s="55"/>
      <c r="I309" s="55"/>
      <c r="J309" s="55"/>
      <c r="K309" s="55"/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  <c r="AC309" s="55"/>
      <c r="AD309" s="55"/>
      <c r="AE309" s="55"/>
      <c r="AF309" s="55"/>
      <c r="AG309" s="55"/>
      <c r="AH309" s="55"/>
      <c r="AI309" s="55"/>
      <c r="AJ309" s="55"/>
      <c r="AK309" s="55"/>
      <c r="AL309" s="55"/>
      <c r="AM309" s="55"/>
      <c r="AN309" s="55"/>
      <c r="AO309" s="55"/>
      <c r="AP309" s="55"/>
      <c r="AQ309" s="55"/>
      <c r="AR309" s="55"/>
      <c r="AS309" s="55"/>
      <c r="AT309" s="55"/>
      <c r="AU309" s="55"/>
      <c r="AV309" s="55"/>
      <c r="AW309" s="55"/>
      <c r="AX309" s="55"/>
      <c r="AY309" s="55"/>
      <c r="AZ309" s="55"/>
      <c r="BA309" s="55"/>
      <c r="BB309" s="55"/>
      <c r="BC309" s="55"/>
      <c r="BD309" s="55"/>
      <c r="BE309" s="55"/>
      <c r="BF309" s="55"/>
      <c r="BG309" s="55"/>
      <c r="BH309" s="55"/>
      <c r="BI309" s="55"/>
      <c r="BJ309" s="55"/>
      <c r="BK309" s="55"/>
      <c r="BL309" s="55"/>
      <c r="BM309" s="55"/>
      <c r="BN309" s="55"/>
      <c r="BO309" s="55"/>
      <c r="BP309" s="55"/>
      <c r="BQ309" s="55"/>
      <c r="BR309" s="55"/>
      <c r="BS309" s="55"/>
      <c r="BT309" s="55"/>
      <c r="BU309" s="55"/>
      <c r="BV309" s="55"/>
      <c r="BW309" s="55"/>
      <c r="BX309" s="55"/>
      <c r="BY309" s="55"/>
      <c r="BZ309" s="55"/>
      <c r="CA309" s="55"/>
      <c r="CB309" s="55"/>
    </row>
    <row r="310" spans="1:80" s="60" customFormat="1" x14ac:dyDescent="0.2">
      <c r="A310" s="55"/>
      <c r="B310" s="55"/>
      <c r="C310" s="55"/>
      <c r="D310" s="55"/>
      <c r="E310" s="55"/>
      <c r="F310" s="55"/>
      <c r="G310" s="55"/>
      <c r="H310" s="55"/>
      <c r="I310" s="55"/>
      <c r="J310" s="55"/>
      <c r="K310" s="55"/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  <c r="AC310" s="55"/>
      <c r="AD310" s="55"/>
      <c r="AE310" s="55"/>
      <c r="AF310" s="55"/>
      <c r="AG310" s="55"/>
      <c r="AH310" s="55"/>
      <c r="AI310" s="55"/>
      <c r="AJ310" s="55"/>
      <c r="AK310" s="55"/>
      <c r="AL310" s="55"/>
      <c r="AM310" s="55"/>
      <c r="AN310" s="55"/>
      <c r="AO310" s="55"/>
      <c r="AP310" s="55"/>
      <c r="AQ310" s="55"/>
      <c r="AR310" s="55"/>
      <c r="AS310" s="55"/>
      <c r="AT310" s="55"/>
      <c r="AU310" s="55"/>
      <c r="AV310" s="55"/>
      <c r="AW310" s="55"/>
      <c r="AX310" s="55"/>
      <c r="AY310" s="55"/>
      <c r="AZ310" s="55"/>
      <c r="BA310" s="55"/>
      <c r="BB310" s="55"/>
      <c r="BC310" s="55"/>
      <c r="BD310" s="55"/>
      <c r="BE310" s="55"/>
      <c r="BF310" s="55"/>
      <c r="BG310" s="55"/>
      <c r="BH310" s="55"/>
      <c r="BI310" s="55"/>
      <c r="BJ310" s="55"/>
      <c r="BK310" s="55"/>
      <c r="BL310" s="55"/>
      <c r="BM310" s="55"/>
      <c r="BN310" s="55"/>
      <c r="BO310" s="55"/>
      <c r="BP310" s="55"/>
      <c r="BQ310" s="55"/>
      <c r="BR310" s="55"/>
      <c r="BS310" s="55"/>
      <c r="BT310" s="55"/>
      <c r="BU310" s="55"/>
      <c r="BV310" s="55"/>
      <c r="BW310" s="55"/>
      <c r="BX310" s="55"/>
      <c r="BY310" s="55"/>
      <c r="BZ310" s="55"/>
      <c r="CA310" s="55"/>
      <c r="CB310" s="55"/>
    </row>
    <row r="311" spans="1:80" s="60" customFormat="1" x14ac:dyDescent="0.2">
      <c r="A311" s="55"/>
      <c r="B311" s="55"/>
      <c r="C311" s="55"/>
      <c r="D311" s="55"/>
      <c r="E311" s="55"/>
      <c r="F311" s="55"/>
      <c r="G311" s="55"/>
      <c r="H311" s="55"/>
      <c r="I311" s="55"/>
      <c r="J311" s="55"/>
      <c r="K311" s="55"/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  <c r="AC311" s="55"/>
      <c r="AD311" s="55"/>
      <c r="AE311" s="55"/>
      <c r="AF311" s="55"/>
      <c r="AG311" s="55"/>
      <c r="AH311" s="55"/>
      <c r="AI311" s="55"/>
      <c r="AJ311" s="55"/>
      <c r="AK311" s="55"/>
      <c r="AL311" s="55"/>
      <c r="AM311" s="55"/>
      <c r="AN311" s="55"/>
      <c r="AO311" s="55"/>
      <c r="AP311" s="55"/>
      <c r="AQ311" s="55"/>
      <c r="AR311" s="55"/>
      <c r="AS311" s="55"/>
      <c r="AT311" s="55"/>
      <c r="AU311" s="55"/>
      <c r="AV311" s="55"/>
      <c r="AW311" s="55"/>
      <c r="AX311" s="55"/>
      <c r="AY311" s="55"/>
      <c r="AZ311" s="55"/>
      <c r="BA311" s="55"/>
      <c r="BB311" s="55"/>
      <c r="BC311" s="55"/>
      <c r="BD311" s="55"/>
      <c r="BE311" s="55"/>
      <c r="BF311" s="55"/>
      <c r="BG311" s="55"/>
      <c r="BH311" s="55"/>
      <c r="BI311" s="55"/>
      <c r="BJ311" s="55"/>
      <c r="BK311" s="55"/>
      <c r="BL311" s="55"/>
      <c r="BM311" s="55"/>
      <c r="BN311" s="55"/>
      <c r="BO311" s="55"/>
      <c r="BP311" s="55"/>
      <c r="BQ311" s="55"/>
      <c r="BR311" s="55"/>
      <c r="BS311" s="55"/>
      <c r="BT311" s="55"/>
      <c r="BU311" s="55"/>
      <c r="BV311" s="55"/>
      <c r="BW311" s="55"/>
      <c r="BX311" s="55"/>
      <c r="BY311" s="55"/>
      <c r="BZ311" s="55"/>
      <c r="CA311" s="55"/>
      <c r="CB311" s="55"/>
    </row>
    <row r="312" spans="1:80" s="60" customFormat="1" x14ac:dyDescent="0.2">
      <c r="A312" s="55"/>
      <c r="B312" s="55"/>
      <c r="C312" s="55"/>
      <c r="D312" s="55"/>
      <c r="E312" s="55"/>
      <c r="F312" s="55"/>
      <c r="G312" s="55"/>
      <c r="H312" s="55"/>
      <c r="I312" s="55"/>
      <c r="J312" s="55"/>
      <c r="K312" s="55"/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  <c r="AC312" s="55"/>
      <c r="AD312" s="5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</row>
    <row r="313" spans="1:80" s="60" customFormat="1" x14ac:dyDescent="0.2">
      <c r="A313" s="55"/>
      <c r="B313" s="55"/>
      <c r="C313" s="55"/>
      <c r="D313" s="55"/>
      <c r="E313" s="55"/>
      <c r="F313" s="55"/>
      <c r="G313" s="55"/>
      <c r="H313" s="55"/>
      <c r="I313" s="55"/>
      <c r="J313" s="55"/>
      <c r="K313" s="55"/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  <c r="AC313" s="55"/>
      <c r="AD313" s="55"/>
      <c r="AE313" s="55"/>
      <c r="AF313" s="55"/>
      <c r="AG313" s="55"/>
      <c r="AH313" s="55"/>
      <c r="AI313" s="55"/>
      <c r="AJ313" s="55"/>
      <c r="AK313" s="55"/>
      <c r="AL313" s="55"/>
      <c r="AM313" s="55"/>
      <c r="AN313" s="55"/>
      <c r="AO313" s="55"/>
      <c r="AP313" s="55"/>
      <c r="AQ313" s="55"/>
      <c r="AR313" s="55"/>
      <c r="AS313" s="55"/>
      <c r="AT313" s="55"/>
      <c r="AU313" s="55"/>
      <c r="AV313" s="55"/>
      <c r="AW313" s="55"/>
      <c r="AX313" s="55"/>
      <c r="AY313" s="55"/>
      <c r="AZ313" s="55"/>
      <c r="BA313" s="55"/>
      <c r="BB313" s="55"/>
      <c r="BC313" s="55"/>
      <c r="BD313" s="55"/>
      <c r="BE313" s="55"/>
      <c r="BF313" s="55"/>
      <c r="BG313" s="55"/>
      <c r="BH313" s="55"/>
      <c r="BI313" s="55"/>
      <c r="BJ313" s="55"/>
      <c r="BK313" s="55"/>
      <c r="BL313" s="55"/>
      <c r="BM313" s="55"/>
      <c r="BN313" s="55"/>
      <c r="BO313" s="55"/>
      <c r="BP313" s="55"/>
      <c r="BQ313" s="55"/>
      <c r="BR313" s="55"/>
      <c r="BS313" s="55"/>
      <c r="BT313" s="55"/>
      <c r="BU313" s="55"/>
      <c r="BV313" s="55"/>
      <c r="BW313" s="55"/>
      <c r="BX313" s="55"/>
      <c r="BY313" s="55"/>
      <c r="BZ313" s="55"/>
      <c r="CA313" s="55"/>
      <c r="CB313" s="55"/>
    </row>
    <row r="314" spans="1:80" s="60" customFormat="1" x14ac:dyDescent="0.2">
      <c r="A314" s="55"/>
      <c r="B314" s="55"/>
      <c r="C314" s="55"/>
      <c r="D314" s="55"/>
      <c r="E314" s="55"/>
      <c r="F314" s="55"/>
      <c r="G314" s="55"/>
      <c r="H314" s="55"/>
      <c r="I314" s="55"/>
      <c r="J314" s="55"/>
      <c r="K314" s="55"/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  <c r="AC314" s="55"/>
      <c r="AD314" s="55"/>
      <c r="AE314" s="55"/>
      <c r="AF314" s="55"/>
      <c r="AG314" s="55"/>
      <c r="AH314" s="55"/>
      <c r="AI314" s="55"/>
      <c r="AJ314" s="55"/>
      <c r="AK314" s="55"/>
      <c r="AL314" s="55"/>
      <c r="AM314" s="55"/>
      <c r="AN314" s="55"/>
      <c r="AO314" s="55"/>
      <c r="AP314" s="55"/>
      <c r="AQ314" s="55"/>
      <c r="AR314" s="55"/>
      <c r="AS314" s="55"/>
      <c r="AT314" s="55"/>
      <c r="AU314" s="55"/>
      <c r="AV314" s="55"/>
      <c r="AW314" s="55"/>
      <c r="AX314" s="55"/>
      <c r="AY314" s="55"/>
      <c r="AZ314" s="55"/>
      <c r="BA314" s="55"/>
      <c r="BB314" s="55"/>
      <c r="BC314" s="55"/>
      <c r="BD314" s="55"/>
      <c r="BE314" s="55"/>
      <c r="BF314" s="55"/>
      <c r="BG314" s="55"/>
      <c r="BH314" s="55"/>
      <c r="BI314" s="55"/>
      <c r="BJ314" s="55"/>
      <c r="BK314" s="55"/>
      <c r="BL314" s="55"/>
      <c r="BM314" s="55"/>
      <c r="BN314" s="55"/>
      <c r="BO314" s="55"/>
      <c r="BP314" s="55"/>
      <c r="BQ314" s="55"/>
      <c r="BR314" s="55"/>
      <c r="BS314" s="55"/>
      <c r="BT314" s="55"/>
      <c r="BU314" s="55"/>
      <c r="BV314" s="55"/>
      <c r="BW314" s="55"/>
      <c r="BX314" s="55"/>
      <c r="BY314" s="55"/>
      <c r="BZ314" s="55"/>
      <c r="CA314" s="55"/>
      <c r="CB314" s="55"/>
    </row>
    <row r="315" spans="1:80" s="60" customFormat="1" x14ac:dyDescent="0.2">
      <c r="A315" s="55"/>
      <c r="B315" s="55"/>
      <c r="C315" s="55"/>
      <c r="D315" s="55"/>
      <c r="E315" s="55"/>
      <c r="F315" s="55"/>
      <c r="G315" s="55"/>
      <c r="H315" s="55"/>
      <c r="I315" s="55"/>
      <c r="J315" s="55"/>
      <c r="K315" s="55"/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  <c r="AC315" s="55"/>
      <c r="AD315" s="55"/>
      <c r="AE315" s="55"/>
      <c r="AF315" s="55"/>
      <c r="AG315" s="55"/>
      <c r="AH315" s="55"/>
      <c r="AI315" s="55"/>
      <c r="AJ315" s="55"/>
      <c r="AK315" s="55"/>
      <c r="AL315" s="55"/>
      <c r="AM315" s="55"/>
      <c r="AN315" s="55"/>
      <c r="AO315" s="55"/>
      <c r="AP315" s="55"/>
      <c r="AQ315" s="55"/>
      <c r="AR315" s="55"/>
      <c r="AS315" s="55"/>
      <c r="AT315" s="55"/>
      <c r="AU315" s="55"/>
      <c r="AV315" s="55"/>
      <c r="AW315" s="55"/>
      <c r="AX315" s="55"/>
      <c r="AY315" s="55"/>
      <c r="AZ315" s="55"/>
      <c r="BA315" s="55"/>
      <c r="BB315" s="55"/>
      <c r="BC315" s="55"/>
      <c r="BD315" s="55"/>
      <c r="BE315" s="55"/>
      <c r="BF315" s="55"/>
      <c r="BG315" s="55"/>
      <c r="BH315" s="55"/>
      <c r="BI315" s="55"/>
      <c r="BJ315" s="55"/>
      <c r="BK315" s="55"/>
      <c r="BL315" s="55"/>
      <c r="BM315" s="55"/>
      <c r="BN315" s="55"/>
      <c r="BO315" s="55"/>
      <c r="BP315" s="55"/>
      <c r="BQ315" s="55"/>
      <c r="BR315" s="55"/>
      <c r="BS315" s="55"/>
      <c r="BT315" s="55"/>
      <c r="BU315" s="55"/>
      <c r="BV315" s="55"/>
      <c r="BW315" s="55"/>
      <c r="BX315" s="55"/>
      <c r="BY315" s="55"/>
      <c r="BZ315" s="55"/>
      <c r="CA315" s="55"/>
      <c r="CB315" s="55"/>
    </row>
    <row r="316" spans="1:80" s="60" customFormat="1" x14ac:dyDescent="0.2">
      <c r="A316" s="55"/>
      <c r="B316" s="55"/>
      <c r="C316" s="55"/>
      <c r="D316" s="55"/>
      <c r="E316" s="55"/>
      <c r="F316" s="55"/>
      <c r="G316" s="55"/>
      <c r="H316" s="55"/>
      <c r="I316" s="55"/>
      <c r="J316" s="55"/>
      <c r="K316" s="55"/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  <c r="AC316" s="55"/>
      <c r="AD316" s="55"/>
      <c r="AE316" s="55"/>
      <c r="AF316" s="55"/>
      <c r="AG316" s="55"/>
      <c r="AH316" s="55"/>
      <c r="AI316" s="55"/>
      <c r="AJ316" s="55"/>
      <c r="AK316" s="55"/>
      <c r="AL316" s="55"/>
      <c r="AM316" s="55"/>
      <c r="AN316" s="55"/>
      <c r="AO316" s="55"/>
      <c r="AP316" s="55"/>
      <c r="AQ316" s="55"/>
      <c r="AR316" s="55"/>
      <c r="AS316" s="55"/>
      <c r="AT316" s="55"/>
      <c r="AU316" s="55"/>
      <c r="AV316" s="55"/>
      <c r="AW316" s="55"/>
      <c r="AX316" s="55"/>
      <c r="AY316" s="55"/>
      <c r="AZ316" s="55"/>
      <c r="BA316" s="55"/>
      <c r="BB316" s="55"/>
      <c r="BC316" s="55"/>
      <c r="BD316" s="55"/>
      <c r="BE316" s="55"/>
      <c r="BF316" s="55"/>
      <c r="BG316" s="55"/>
      <c r="BH316" s="55"/>
      <c r="BI316" s="55"/>
      <c r="BJ316" s="55"/>
      <c r="BK316" s="55"/>
      <c r="BL316" s="55"/>
      <c r="BM316" s="55"/>
      <c r="BN316" s="55"/>
      <c r="BO316" s="55"/>
      <c r="BP316" s="55"/>
      <c r="BQ316" s="55"/>
      <c r="BR316" s="55"/>
      <c r="BS316" s="55"/>
      <c r="BT316" s="55"/>
      <c r="BU316" s="55"/>
      <c r="BV316" s="55"/>
      <c r="BW316" s="55"/>
      <c r="BX316" s="55"/>
      <c r="BY316" s="55"/>
      <c r="BZ316" s="55"/>
      <c r="CA316" s="55"/>
      <c r="CB316" s="55"/>
    </row>
    <row r="317" spans="1:80" s="60" customFormat="1" x14ac:dyDescent="0.2">
      <c r="A317" s="55"/>
      <c r="B317" s="55"/>
      <c r="C317" s="55"/>
      <c r="D317" s="55"/>
      <c r="E317" s="55"/>
      <c r="F317" s="55"/>
      <c r="G317" s="55"/>
      <c r="H317" s="55"/>
      <c r="I317" s="55"/>
      <c r="J317" s="55"/>
      <c r="K317" s="55"/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  <c r="AC317" s="55"/>
      <c r="AD317" s="55"/>
      <c r="AE317" s="55"/>
      <c r="AF317" s="55"/>
      <c r="AG317" s="55"/>
      <c r="AH317" s="55"/>
      <c r="AI317" s="55"/>
      <c r="AJ317" s="55"/>
      <c r="AK317" s="55"/>
      <c r="AL317" s="55"/>
      <c r="AM317" s="55"/>
      <c r="AN317" s="55"/>
      <c r="AO317" s="55"/>
      <c r="AP317" s="55"/>
      <c r="AQ317" s="55"/>
      <c r="AR317" s="55"/>
      <c r="AS317" s="55"/>
      <c r="AT317" s="55"/>
      <c r="AU317" s="55"/>
      <c r="AV317" s="55"/>
      <c r="AW317" s="55"/>
      <c r="AX317" s="55"/>
      <c r="AY317" s="55"/>
      <c r="AZ317" s="55"/>
      <c r="BA317" s="55"/>
      <c r="BB317" s="55"/>
      <c r="BC317" s="55"/>
      <c r="BD317" s="55"/>
      <c r="BE317" s="55"/>
      <c r="BF317" s="55"/>
      <c r="BG317" s="55"/>
      <c r="BH317" s="55"/>
      <c r="BI317" s="55"/>
      <c r="BJ317" s="55"/>
      <c r="BK317" s="55"/>
      <c r="BL317" s="55"/>
      <c r="BM317" s="55"/>
      <c r="BN317" s="55"/>
      <c r="BO317" s="55"/>
      <c r="BP317" s="55"/>
      <c r="BQ317" s="55"/>
      <c r="BR317" s="55"/>
      <c r="BS317" s="55"/>
      <c r="BT317" s="55"/>
      <c r="BU317" s="55"/>
      <c r="BV317" s="55"/>
      <c r="BW317" s="55"/>
      <c r="BX317" s="55"/>
      <c r="BY317" s="55"/>
      <c r="BZ317" s="55"/>
      <c r="CA317" s="55"/>
      <c r="CB317" s="55"/>
    </row>
    <row r="318" spans="1:80" s="60" customFormat="1" x14ac:dyDescent="0.2">
      <c r="A318" s="55"/>
      <c r="B318" s="55"/>
      <c r="C318" s="55"/>
      <c r="D318" s="55"/>
      <c r="E318" s="55"/>
      <c r="F318" s="55"/>
      <c r="G318" s="55"/>
      <c r="H318" s="55"/>
      <c r="I318" s="55"/>
      <c r="J318" s="55"/>
      <c r="K318" s="55"/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  <c r="AC318" s="55"/>
      <c r="AD318" s="55"/>
      <c r="AE318" s="55"/>
      <c r="AF318" s="55"/>
      <c r="AG318" s="55"/>
      <c r="AH318" s="55"/>
      <c r="AI318" s="55"/>
      <c r="AJ318" s="55"/>
      <c r="AK318" s="55"/>
      <c r="AL318" s="55"/>
      <c r="AM318" s="55"/>
      <c r="AN318" s="55"/>
      <c r="AO318" s="55"/>
      <c r="AP318" s="55"/>
      <c r="AQ318" s="55"/>
      <c r="AR318" s="55"/>
      <c r="AS318" s="55"/>
      <c r="AT318" s="55"/>
      <c r="AU318" s="55"/>
      <c r="AV318" s="55"/>
      <c r="AW318" s="55"/>
      <c r="AX318" s="55"/>
      <c r="AY318" s="55"/>
      <c r="AZ318" s="55"/>
      <c r="BA318" s="55"/>
      <c r="BB318" s="55"/>
      <c r="BC318" s="55"/>
      <c r="BD318" s="55"/>
      <c r="BE318" s="55"/>
      <c r="BF318" s="55"/>
      <c r="BG318" s="55"/>
      <c r="BH318" s="55"/>
      <c r="BI318" s="55"/>
      <c r="BJ318" s="55"/>
      <c r="BK318" s="55"/>
      <c r="BL318" s="55"/>
      <c r="BM318" s="55"/>
      <c r="BN318" s="55"/>
      <c r="BO318" s="55"/>
      <c r="BP318" s="55"/>
      <c r="BQ318" s="55"/>
      <c r="BR318" s="55"/>
      <c r="BS318" s="55"/>
      <c r="BT318" s="55"/>
      <c r="BU318" s="55"/>
      <c r="BV318" s="55"/>
      <c r="BW318" s="55"/>
      <c r="BX318" s="55"/>
      <c r="BY318" s="55"/>
      <c r="BZ318" s="55"/>
      <c r="CA318" s="55"/>
      <c r="CB318" s="55"/>
    </row>
    <row r="319" spans="1:80" s="60" customFormat="1" x14ac:dyDescent="0.2">
      <c r="A319" s="55"/>
      <c r="B319" s="55"/>
      <c r="C319" s="55"/>
      <c r="D319" s="55"/>
      <c r="E319" s="55"/>
      <c r="F319" s="55"/>
      <c r="G319" s="55"/>
      <c r="H319" s="55"/>
      <c r="I319" s="55"/>
      <c r="J319" s="55"/>
      <c r="K319" s="55"/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  <c r="AC319" s="55"/>
      <c r="AD319" s="55"/>
      <c r="AE319" s="55"/>
      <c r="AF319" s="55"/>
      <c r="AG319" s="55"/>
      <c r="AH319" s="55"/>
      <c r="AI319" s="55"/>
      <c r="AJ319" s="55"/>
      <c r="AK319" s="55"/>
      <c r="AL319" s="55"/>
      <c r="AM319" s="55"/>
      <c r="AN319" s="55"/>
      <c r="AO319" s="55"/>
      <c r="AP319" s="55"/>
      <c r="AQ319" s="55"/>
      <c r="AR319" s="55"/>
      <c r="AS319" s="55"/>
      <c r="AT319" s="55"/>
      <c r="AU319" s="55"/>
      <c r="AV319" s="55"/>
      <c r="AW319" s="55"/>
      <c r="AX319" s="55"/>
      <c r="AY319" s="55"/>
      <c r="AZ319" s="55"/>
      <c r="BA319" s="55"/>
      <c r="BB319" s="55"/>
      <c r="BC319" s="55"/>
      <c r="BD319" s="55"/>
      <c r="BE319" s="55"/>
      <c r="BF319" s="55"/>
      <c r="BG319" s="55"/>
      <c r="BH319" s="55"/>
      <c r="BI319" s="55"/>
      <c r="BJ319" s="55"/>
      <c r="BK319" s="55"/>
      <c r="BL319" s="55"/>
      <c r="BM319" s="55"/>
      <c r="BN319" s="55"/>
      <c r="BO319" s="55"/>
      <c r="BP319" s="55"/>
      <c r="BQ319" s="55"/>
      <c r="BR319" s="55"/>
      <c r="BS319" s="55"/>
      <c r="BT319" s="55"/>
      <c r="BU319" s="55"/>
      <c r="BV319" s="55"/>
      <c r="BW319" s="55"/>
      <c r="BX319" s="55"/>
      <c r="BY319" s="55"/>
      <c r="BZ319" s="55"/>
      <c r="CA319" s="55"/>
      <c r="CB319" s="55"/>
    </row>
    <row r="320" spans="1:80" s="60" customFormat="1" x14ac:dyDescent="0.2">
      <c r="A320" s="55"/>
      <c r="B320" s="55"/>
      <c r="C320" s="55"/>
      <c r="D320" s="55"/>
      <c r="E320" s="55"/>
      <c r="F320" s="55"/>
      <c r="G320" s="55"/>
      <c r="H320" s="55"/>
      <c r="I320" s="55"/>
      <c r="J320" s="55"/>
      <c r="K320" s="55"/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  <c r="AC320" s="55"/>
      <c r="AD320" s="55"/>
      <c r="AE320" s="55"/>
      <c r="AF320" s="55"/>
      <c r="AG320" s="55"/>
      <c r="AH320" s="55"/>
      <c r="AI320" s="55"/>
      <c r="AJ320" s="55"/>
      <c r="AK320" s="55"/>
      <c r="AL320" s="55"/>
      <c r="AM320" s="55"/>
      <c r="AN320" s="55"/>
      <c r="AO320" s="55"/>
      <c r="AP320" s="55"/>
      <c r="AQ320" s="55"/>
      <c r="AR320" s="55"/>
      <c r="AS320" s="55"/>
      <c r="AT320" s="55"/>
      <c r="AU320" s="55"/>
      <c r="AV320" s="55"/>
      <c r="AW320" s="55"/>
      <c r="AX320" s="55"/>
      <c r="AY320" s="55"/>
      <c r="AZ320" s="55"/>
      <c r="BA320" s="55"/>
      <c r="BB320" s="55"/>
      <c r="BC320" s="55"/>
      <c r="BD320" s="55"/>
      <c r="BE320" s="55"/>
      <c r="BF320" s="55"/>
      <c r="BG320" s="55"/>
      <c r="BH320" s="55"/>
      <c r="BI320" s="55"/>
      <c r="BJ320" s="55"/>
      <c r="BK320" s="55"/>
      <c r="BL320" s="55"/>
      <c r="BM320" s="55"/>
      <c r="BN320" s="55"/>
      <c r="BO320" s="55"/>
      <c r="BP320" s="55"/>
      <c r="BQ320" s="55"/>
      <c r="BR320" s="55"/>
      <c r="BS320" s="55"/>
      <c r="BT320" s="55"/>
      <c r="BU320" s="55"/>
      <c r="BV320" s="55"/>
      <c r="BW320" s="55"/>
      <c r="BX320" s="55"/>
      <c r="BY320" s="55"/>
      <c r="BZ320" s="55"/>
      <c r="CA320" s="55"/>
      <c r="CB320" s="55"/>
    </row>
    <row r="321" spans="1:80" s="60" customFormat="1" x14ac:dyDescent="0.2">
      <c r="A321" s="55"/>
      <c r="B321" s="55"/>
      <c r="C321" s="55"/>
      <c r="D321" s="55"/>
      <c r="E321" s="55"/>
      <c r="F321" s="55"/>
      <c r="G321" s="55"/>
      <c r="H321" s="55"/>
      <c r="I321" s="55"/>
      <c r="J321" s="55"/>
      <c r="K321" s="55"/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  <c r="AC321" s="55"/>
      <c r="AD321" s="55"/>
      <c r="AE321" s="55"/>
      <c r="AF321" s="55"/>
      <c r="AG321" s="55"/>
      <c r="AH321" s="55"/>
      <c r="AI321" s="55"/>
      <c r="AJ321" s="55"/>
      <c r="AK321" s="55"/>
      <c r="AL321" s="55"/>
      <c r="AM321" s="55"/>
      <c r="AN321" s="55"/>
      <c r="AO321" s="55"/>
      <c r="AP321" s="55"/>
      <c r="AQ321" s="55"/>
      <c r="AR321" s="55"/>
      <c r="AS321" s="55"/>
      <c r="AT321" s="55"/>
      <c r="AU321" s="55"/>
      <c r="AV321" s="55"/>
      <c r="AW321" s="55"/>
      <c r="AX321" s="55"/>
      <c r="AY321" s="55"/>
      <c r="AZ321" s="55"/>
      <c r="BA321" s="55"/>
      <c r="BB321" s="55"/>
      <c r="BC321" s="55"/>
      <c r="BD321" s="55"/>
      <c r="BE321" s="55"/>
      <c r="BF321" s="55"/>
      <c r="BG321" s="55"/>
      <c r="BH321" s="55"/>
      <c r="BI321" s="55"/>
      <c r="BJ321" s="55"/>
      <c r="BK321" s="55"/>
      <c r="BL321" s="55"/>
      <c r="BM321" s="55"/>
      <c r="BN321" s="55"/>
      <c r="BO321" s="55"/>
      <c r="BP321" s="55"/>
      <c r="BQ321" s="55"/>
      <c r="BR321" s="55"/>
      <c r="BS321" s="55"/>
      <c r="BT321" s="55"/>
      <c r="BU321" s="55"/>
      <c r="BV321" s="55"/>
      <c r="BW321" s="55"/>
      <c r="BX321" s="55"/>
      <c r="BY321" s="55"/>
      <c r="BZ321" s="55"/>
      <c r="CA321" s="55"/>
      <c r="CB321" s="55"/>
    </row>
    <row r="322" spans="1:80" s="60" customFormat="1" x14ac:dyDescent="0.2">
      <c r="A322" s="55"/>
      <c r="B322" s="55"/>
      <c r="C322" s="55"/>
      <c r="D322" s="55"/>
      <c r="E322" s="55"/>
      <c r="F322" s="55"/>
      <c r="G322" s="55"/>
      <c r="H322" s="55"/>
      <c r="I322" s="55"/>
      <c r="J322" s="55"/>
      <c r="K322" s="55"/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  <c r="AC322" s="55"/>
      <c r="AD322" s="55"/>
      <c r="AE322" s="55"/>
      <c r="AF322" s="55"/>
      <c r="AG322" s="55"/>
      <c r="AH322" s="55"/>
      <c r="AI322" s="55"/>
      <c r="AJ322" s="55"/>
      <c r="AK322" s="55"/>
      <c r="AL322" s="55"/>
      <c r="AM322" s="55"/>
      <c r="AN322" s="55"/>
      <c r="AO322" s="55"/>
      <c r="AP322" s="55"/>
      <c r="AQ322" s="55"/>
      <c r="AR322" s="55"/>
      <c r="AS322" s="55"/>
      <c r="AT322" s="55"/>
      <c r="AU322" s="55"/>
      <c r="AV322" s="55"/>
      <c r="AW322" s="55"/>
      <c r="AX322" s="55"/>
      <c r="AY322" s="55"/>
      <c r="AZ322" s="55"/>
      <c r="BA322" s="55"/>
      <c r="BB322" s="55"/>
      <c r="BC322" s="55"/>
      <c r="BD322" s="55"/>
      <c r="BE322" s="55"/>
      <c r="BF322" s="55"/>
      <c r="BG322" s="55"/>
      <c r="BH322" s="55"/>
      <c r="BI322" s="55"/>
      <c r="BJ322" s="55"/>
      <c r="BK322" s="55"/>
      <c r="BL322" s="55"/>
      <c r="BM322" s="55"/>
      <c r="BN322" s="55"/>
      <c r="BO322" s="55"/>
      <c r="BP322" s="55"/>
      <c r="BQ322" s="55"/>
      <c r="BR322" s="55"/>
      <c r="BS322" s="55"/>
      <c r="BT322" s="55"/>
      <c r="BU322" s="55"/>
      <c r="BV322" s="55"/>
      <c r="BW322" s="55"/>
      <c r="BX322" s="55"/>
      <c r="BY322" s="55"/>
      <c r="BZ322" s="55"/>
      <c r="CA322" s="55"/>
      <c r="CB322" s="55"/>
    </row>
    <row r="323" spans="1:80" s="60" customFormat="1" x14ac:dyDescent="0.2">
      <c r="A323" s="55"/>
      <c r="B323" s="55"/>
      <c r="C323" s="55"/>
      <c r="D323" s="55"/>
      <c r="E323" s="55"/>
      <c r="F323" s="55"/>
      <c r="G323" s="55"/>
      <c r="H323" s="55"/>
      <c r="I323" s="55"/>
      <c r="J323" s="55"/>
      <c r="K323" s="55"/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  <c r="AC323" s="55"/>
      <c r="AD323" s="55"/>
      <c r="AE323" s="55"/>
      <c r="AF323" s="55"/>
      <c r="AG323" s="55"/>
      <c r="AH323" s="55"/>
      <c r="AI323" s="55"/>
      <c r="AJ323" s="55"/>
      <c r="AK323" s="55"/>
      <c r="AL323" s="55"/>
      <c r="AM323" s="55"/>
      <c r="AN323" s="55"/>
      <c r="AO323" s="55"/>
      <c r="AP323" s="55"/>
      <c r="AQ323" s="55"/>
      <c r="AR323" s="55"/>
      <c r="AS323" s="55"/>
      <c r="AT323" s="55"/>
      <c r="AU323" s="55"/>
      <c r="AV323" s="55"/>
      <c r="AW323" s="55"/>
      <c r="AX323" s="55"/>
      <c r="AY323" s="55"/>
      <c r="AZ323" s="55"/>
      <c r="BA323" s="55"/>
      <c r="BB323" s="55"/>
      <c r="BC323" s="55"/>
      <c r="BD323" s="55"/>
      <c r="BE323" s="55"/>
      <c r="BF323" s="55"/>
      <c r="BG323" s="55"/>
      <c r="BH323" s="55"/>
      <c r="BI323" s="55"/>
      <c r="BJ323" s="55"/>
      <c r="BK323" s="55"/>
      <c r="BL323" s="55"/>
      <c r="BM323" s="55"/>
      <c r="BN323" s="55"/>
      <c r="BO323" s="55"/>
      <c r="BP323" s="55"/>
      <c r="BQ323" s="55"/>
      <c r="BR323" s="55"/>
      <c r="BS323" s="55"/>
      <c r="BT323" s="55"/>
      <c r="BU323" s="55"/>
      <c r="BV323" s="55"/>
      <c r="BW323" s="55"/>
      <c r="BX323" s="55"/>
      <c r="BY323" s="55"/>
      <c r="BZ323" s="55"/>
      <c r="CA323" s="55"/>
      <c r="CB323" s="55"/>
    </row>
    <row r="324" spans="1:80" s="60" customFormat="1" x14ac:dyDescent="0.2">
      <c r="A324" s="55"/>
      <c r="B324" s="55"/>
      <c r="C324" s="55"/>
      <c r="D324" s="55"/>
      <c r="E324" s="55"/>
      <c r="F324" s="55"/>
      <c r="G324" s="55"/>
      <c r="H324" s="55"/>
      <c r="I324" s="55"/>
      <c r="J324" s="55"/>
      <c r="K324" s="55"/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  <c r="AC324" s="55"/>
      <c r="AD324" s="55"/>
      <c r="AE324" s="55"/>
      <c r="AF324" s="55"/>
      <c r="AG324" s="55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</row>
    <row r="325" spans="1:80" s="60" customFormat="1" x14ac:dyDescent="0.2">
      <c r="A325" s="55"/>
      <c r="B325" s="55"/>
      <c r="C325" s="55"/>
      <c r="D325" s="55"/>
      <c r="E325" s="55"/>
      <c r="F325" s="55"/>
      <c r="G325" s="55"/>
      <c r="H325" s="55"/>
      <c r="I325" s="55"/>
      <c r="J325" s="55"/>
      <c r="K325" s="55"/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  <c r="AC325" s="55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</row>
    <row r="326" spans="1:80" s="60" customFormat="1" x14ac:dyDescent="0.2">
      <c r="A326" s="55"/>
      <c r="B326" s="55"/>
      <c r="C326" s="55"/>
      <c r="D326" s="55"/>
      <c r="E326" s="55"/>
      <c r="F326" s="55"/>
      <c r="G326" s="55"/>
      <c r="H326" s="55"/>
      <c r="I326" s="55"/>
      <c r="J326" s="55"/>
      <c r="K326" s="55"/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  <c r="AC326" s="55"/>
      <c r="AD326" s="55"/>
      <c r="AE326" s="55"/>
      <c r="AF326" s="55"/>
      <c r="AG326" s="55"/>
      <c r="AH326" s="55"/>
      <c r="AI326" s="55"/>
      <c r="AJ326" s="55"/>
      <c r="AK326" s="55"/>
      <c r="AL326" s="55"/>
      <c r="AM326" s="55"/>
      <c r="AN326" s="55"/>
      <c r="AO326" s="55"/>
      <c r="AP326" s="55"/>
      <c r="AQ326" s="55"/>
      <c r="AR326" s="55"/>
      <c r="AS326" s="55"/>
      <c r="AT326" s="55"/>
      <c r="AU326" s="55"/>
      <c r="AV326" s="55"/>
      <c r="AW326" s="55"/>
      <c r="AX326" s="55"/>
      <c r="AY326" s="55"/>
      <c r="AZ326" s="55"/>
      <c r="BA326" s="55"/>
      <c r="BB326" s="55"/>
      <c r="BC326" s="55"/>
      <c r="BD326" s="55"/>
      <c r="BE326" s="55"/>
      <c r="BF326" s="55"/>
      <c r="BG326" s="55"/>
      <c r="BH326" s="55"/>
      <c r="BI326" s="55"/>
      <c r="BJ326" s="55"/>
      <c r="BK326" s="55"/>
      <c r="BL326" s="55"/>
      <c r="BM326" s="55"/>
      <c r="BN326" s="55"/>
      <c r="BO326" s="55"/>
      <c r="BP326" s="55"/>
      <c r="BQ326" s="55"/>
      <c r="BR326" s="55"/>
      <c r="BS326" s="55"/>
      <c r="BT326" s="55"/>
      <c r="BU326" s="55"/>
      <c r="BV326" s="55"/>
      <c r="BW326" s="55"/>
      <c r="BX326" s="55"/>
      <c r="BY326" s="55"/>
      <c r="BZ326" s="55"/>
      <c r="CA326" s="55"/>
      <c r="CB326" s="55"/>
    </row>
    <row r="327" spans="1:80" s="60" customFormat="1" x14ac:dyDescent="0.2">
      <c r="A327" s="55"/>
      <c r="B327" s="55"/>
      <c r="C327" s="55"/>
      <c r="D327" s="55"/>
      <c r="E327" s="55"/>
      <c r="F327" s="55"/>
      <c r="G327" s="55"/>
      <c r="H327" s="55"/>
      <c r="I327" s="55"/>
      <c r="J327" s="55"/>
      <c r="K327" s="55"/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  <c r="AC327" s="55"/>
      <c r="AD327" s="55"/>
      <c r="AE327" s="55"/>
      <c r="AF327" s="55"/>
      <c r="AG327" s="55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</row>
    <row r="328" spans="1:80" s="60" customFormat="1" x14ac:dyDescent="0.2">
      <c r="A328" s="55"/>
      <c r="B328" s="55"/>
      <c r="C328" s="55"/>
      <c r="D328" s="55"/>
      <c r="E328" s="55"/>
      <c r="F328" s="55"/>
      <c r="G328" s="55"/>
      <c r="H328" s="55"/>
      <c r="I328" s="55"/>
      <c r="J328" s="55"/>
      <c r="K328" s="55"/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  <c r="AC328" s="55"/>
      <c r="AD328" s="55"/>
      <c r="AE328" s="55"/>
      <c r="AF328" s="55"/>
      <c r="AG328" s="55"/>
      <c r="AH328" s="55"/>
      <c r="AI328" s="55"/>
      <c r="AJ328" s="55"/>
      <c r="AK328" s="55"/>
      <c r="AL328" s="55"/>
      <c r="AM328" s="55"/>
      <c r="AN328" s="55"/>
      <c r="AO328" s="55"/>
      <c r="AP328" s="55"/>
      <c r="AQ328" s="55"/>
      <c r="AR328" s="55"/>
      <c r="AS328" s="55"/>
      <c r="AT328" s="55"/>
      <c r="AU328" s="55"/>
      <c r="AV328" s="55"/>
      <c r="AW328" s="55"/>
      <c r="AX328" s="55"/>
      <c r="AY328" s="55"/>
      <c r="AZ328" s="55"/>
      <c r="BA328" s="55"/>
      <c r="BB328" s="55"/>
      <c r="BC328" s="55"/>
      <c r="BD328" s="55"/>
      <c r="BE328" s="55"/>
      <c r="BF328" s="55"/>
      <c r="BG328" s="55"/>
      <c r="BH328" s="55"/>
      <c r="BI328" s="55"/>
      <c r="BJ328" s="55"/>
      <c r="BK328" s="55"/>
      <c r="BL328" s="55"/>
      <c r="BM328" s="55"/>
      <c r="BN328" s="55"/>
      <c r="BO328" s="55"/>
      <c r="BP328" s="55"/>
      <c r="BQ328" s="55"/>
      <c r="BR328" s="55"/>
      <c r="BS328" s="55"/>
      <c r="BT328" s="55"/>
      <c r="BU328" s="55"/>
      <c r="BV328" s="55"/>
      <c r="BW328" s="55"/>
      <c r="BX328" s="55"/>
      <c r="BY328" s="55"/>
      <c r="BZ328" s="55"/>
      <c r="CA328" s="55"/>
      <c r="CB328" s="55"/>
    </row>
    <row r="329" spans="1:80" s="60" customFormat="1" x14ac:dyDescent="0.2">
      <c r="A329" s="55"/>
      <c r="B329" s="55"/>
      <c r="C329" s="55"/>
      <c r="D329" s="55"/>
      <c r="E329" s="55"/>
      <c r="F329" s="55"/>
      <c r="G329" s="55"/>
      <c r="H329" s="55"/>
      <c r="I329" s="55"/>
      <c r="J329" s="55"/>
      <c r="K329" s="55"/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  <c r="AC329" s="55"/>
      <c r="AD329" s="55"/>
      <c r="AE329" s="55"/>
      <c r="AF329" s="55"/>
      <c r="AG329" s="55"/>
      <c r="AH329" s="55"/>
      <c r="AI329" s="55"/>
      <c r="AJ329" s="55"/>
      <c r="AK329" s="55"/>
      <c r="AL329" s="55"/>
      <c r="AM329" s="55"/>
      <c r="AN329" s="55"/>
      <c r="AO329" s="55"/>
      <c r="AP329" s="55"/>
      <c r="AQ329" s="55"/>
      <c r="AR329" s="55"/>
      <c r="AS329" s="55"/>
      <c r="AT329" s="55"/>
      <c r="AU329" s="55"/>
      <c r="AV329" s="55"/>
      <c r="AW329" s="55"/>
      <c r="AX329" s="55"/>
      <c r="AY329" s="55"/>
      <c r="AZ329" s="55"/>
      <c r="BA329" s="55"/>
      <c r="BB329" s="55"/>
      <c r="BC329" s="55"/>
      <c r="BD329" s="55"/>
      <c r="BE329" s="55"/>
      <c r="BF329" s="55"/>
      <c r="BG329" s="55"/>
      <c r="BH329" s="55"/>
      <c r="BI329" s="55"/>
      <c r="BJ329" s="55"/>
      <c r="BK329" s="55"/>
      <c r="BL329" s="55"/>
      <c r="BM329" s="55"/>
      <c r="BN329" s="55"/>
      <c r="BO329" s="55"/>
      <c r="BP329" s="55"/>
      <c r="BQ329" s="55"/>
      <c r="BR329" s="55"/>
      <c r="BS329" s="55"/>
      <c r="BT329" s="55"/>
      <c r="BU329" s="55"/>
      <c r="BV329" s="55"/>
      <c r="BW329" s="55"/>
      <c r="BX329" s="55"/>
      <c r="BY329" s="55"/>
      <c r="BZ329" s="55"/>
      <c r="CA329" s="55"/>
      <c r="CB329" s="55"/>
    </row>
    <row r="330" spans="1:80" s="60" customFormat="1" x14ac:dyDescent="0.2">
      <c r="A330" s="55"/>
      <c r="B330" s="55"/>
      <c r="C330" s="55"/>
      <c r="D330" s="55"/>
      <c r="E330" s="55"/>
      <c r="F330" s="55"/>
      <c r="G330" s="55"/>
      <c r="H330" s="55"/>
      <c r="I330" s="55"/>
      <c r="J330" s="55"/>
      <c r="K330" s="55"/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  <c r="AC330" s="55"/>
      <c r="AD330" s="55"/>
      <c r="AE330" s="55"/>
      <c r="AF330" s="55"/>
      <c r="AG330" s="55"/>
      <c r="AH330" s="55"/>
      <c r="AI330" s="55"/>
      <c r="AJ330" s="55"/>
      <c r="AK330" s="55"/>
      <c r="AL330" s="55"/>
      <c r="AM330" s="55"/>
      <c r="AN330" s="55"/>
      <c r="AO330" s="55"/>
      <c r="AP330" s="55"/>
      <c r="AQ330" s="55"/>
      <c r="AR330" s="55"/>
      <c r="AS330" s="55"/>
      <c r="AT330" s="55"/>
      <c r="AU330" s="55"/>
      <c r="AV330" s="55"/>
      <c r="AW330" s="55"/>
      <c r="AX330" s="55"/>
      <c r="AY330" s="55"/>
      <c r="AZ330" s="55"/>
      <c r="BA330" s="55"/>
      <c r="BB330" s="55"/>
      <c r="BC330" s="55"/>
      <c r="BD330" s="55"/>
      <c r="BE330" s="55"/>
      <c r="BF330" s="55"/>
      <c r="BG330" s="55"/>
      <c r="BH330" s="55"/>
      <c r="BI330" s="55"/>
      <c r="BJ330" s="55"/>
      <c r="BK330" s="55"/>
      <c r="BL330" s="55"/>
      <c r="BM330" s="55"/>
      <c r="BN330" s="55"/>
      <c r="BO330" s="55"/>
      <c r="BP330" s="55"/>
      <c r="BQ330" s="55"/>
      <c r="BR330" s="55"/>
      <c r="BS330" s="55"/>
      <c r="BT330" s="55"/>
      <c r="BU330" s="55"/>
      <c r="BV330" s="55"/>
      <c r="BW330" s="55"/>
      <c r="BX330" s="55"/>
      <c r="BY330" s="55"/>
      <c r="BZ330" s="55"/>
      <c r="CA330" s="55"/>
      <c r="CB330" s="55"/>
    </row>
    <row r="331" spans="1:80" s="60" customFormat="1" x14ac:dyDescent="0.2">
      <c r="A331" s="55"/>
      <c r="B331" s="55"/>
      <c r="C331" s="55"/>
      <c r="D331" s="55"/>
      <c r="E331" s="55"/>
      <c r="F331" s="55"/>
      <c r="G331" s="55"/>
      <c r="H331" s="55"/>
      <c r="I331" s="55"/>
      <c r="J331" s="55"/>
      <c r="K331" s="55"/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  <c r="AC331" s="55"/>
      <c r="AD331" s="55"/>
      <c r="AE331" s="55"/>
      <c r="AF331" s="55"/>
      <c r="AG331" s="55"/>
      <c r="AH331" s="55"/>
      <c r="AI331" s="55"/>
      <c r="AJ331" s="55"/>
      <c r="AK331" s="55"/>
      <c r="AL331" s="55"/>
      <c r="AM331" s="55"/>
      <c r="AN331" s="55"/>
      <c r="AO331" s="55"/>
      <c r="AP331" s="55"/>
      <c r="AQ331" s="55"/>
      <c r="AR331" s="55"/>
      <c r="AS331" s="55"/>
      <c r="AT331" s="55"/>
      <c r="AU331" s="55"/>
      <c r="AV331" s="55"/>
      <c r="AW331" s="55"/>
      <c r="AX331" s="55"/>
      <c r="AY331" s="55"/>
      <c r="AZ331" s="55"/>
      <c r="BA331" s="55"/>
      <c r="BB331" s="55"/>
      <c r="BC331" s="55"/>
      <c r="BD331" s="55"/>
      <c r="BE331" s="55"/>
      <c r="BF331" s="55"/>
      <c r="BG331" s="55"/>
      <c r="BH331" s="55"/>
      <c r="BI331" s="55"/>
      <c r="BJ331" s="55"/>
      <c r="BK331" s="55"/>
      <c r="BL331" s="55"/>
      <c r="BM331" s="55"/>
      <c r="BN331" s="55"/>
      <c r="BO331" s="55"/>
      <c r="BP331" s="55"/>
      <c r="BQ331" s="55"/>
      <c r="BR331" s="55"/>
      <c r="BS331" s="55"/>
      <c r="BT331" s="55"/>
      <c r="BU331" s="55"/>
      <c r="BV331" s="55"/>
      <c r="BW331" s="55"/>
      <c r="BX331" s="55"/>
      <c r="BY331" s="55"/>
      <c r="BZ331" s="55"/>
      <c r="CA331" s="55"/>
      <c r="CB331" s="55"/>
    </row>
    <row r="332" spans="1:80" s="60" customFormat="1" x14ac:dyDescent="0.2">
      <c r="A332" s="55"/>
      <c r="B332" s="55"/>
      <c r="C332" s="55"/>
      <c r="D332" s="55"/>
      <c r="E332" s="55"/>
      <c r="F332" s="55"/>
      <c r="G332" s="55"/>
      <c r="H332" s="55"/>
      <c r="I332" s="55"/>
      <c r="J332" s="55"/>
      <c r="K332" s="55"/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  <c r="AC332" s="55"/>
      <c r="AD332" s="55"/>
      <c r="AE332" s="55"/>
      <c r="AF332" s="55"/>
      <c r="AG332" s="55"/>
      <c r="AH332" s="55"/>
      <c r="AI332" s="55"/>
      <c r="AJ332" s="55"/>
      <c r="AK332" s="55"/>
      <c r="AL332" s="55"/>
      <c r="AM332" s="55"/>
      <c r="AN332" s="55"/>
      <c r="AO332" s="55"/>
      <c r="AP332" s="55"/>
      <c r="AQ332" s="55"/>
      <c r="AR332" s="55"/>
      <c r="AS332" s="55"/>
      <c r="AT332" s="55"/>
      <c r="AU332" s="55"/>
      <c r="AV332" s="55"/>
      <c r="AW332" s="55"/>
      <c r="AX332" s="55"/>
      <c r="AY332" s="55"/>
      <c r="AZ332" s="55"/>
      <c r="BA332" s="55"/>
      <c r="BB332" s="55"/>
      <c r="BC332" s="55"/>
      <c r="BD332" s="55"/>
      <c r="BE332" s="55"/>
      <c r="BF332" s="55"/>
      <c r="BG332" s="55"/>
      <c r="BH332" s="55"/>
      <c r="BI332" s="55"/>
      <c r="BJ332" s="55"/>
      <c r="BK332" s="55"/>
      <c r="BL332" s="55"/>
      <c r="BM332" s="55"/>
      <c r="BN332" s="55"/>
      <c r="BO332" s="55"/>
      <c r="BP332" s="55"/>
      <c r="BQ332" s="55"/>
      <c r="BR332" s="55"/>
      <c r="BS332" s="55"/>
      <c r="BT332" s="55"/>
      <c r="BU332" s="55"/>
      <c r="BV332" s="55"/>
      <c r="BW332" s="55"/>
      <c r="BX332" s="55"/>
      <c r="BY332" s="55"/>
      <c r="BZ332" s="55"/>
      <c r="CA332" s="55"/>
      <c r="CB332" s="55"/>
    </row>
    <row r="333" spans="1:80" s="60" customFormat="1" x14ac:dyDescent="0.2">
      <c r="A333" s="55"/>
      <c r="B333" s="55"/>
      <c r="C333" s="55"/>
      <c r="D333" s="55"/>
      <c r="E333" s="55"/>
      <c r="F333" s="55"/>
      <c r="G333" s="55"/>
      <c r="H333" s="55"/>
      <c r="I333" s="55"/>
      <c r="J333" s="55"/>
      <c r="K333" s="55"/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  <c r="AC333" s="55"/>
      <c r="AD333" s="55"/>
      <c r="AE333" s="55"/>
      <c r="AF333" s="55"/>
      <c r="AG333" s="55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</row>
    <row r="334" spans="1:80" s="60" customFormat="1" x14ac:dyDescent="0.2">
      <c r="A334" s="55"/>
      <c r="B334" s="55"/>
      <c r="C334" s="55"/>
      <c r="D334" s="55"/>
      <c r="E334" s="55"/>
      <c r="F334" s="55"/>
      <c r="G334" s="55"/>
      <c r="H334" s="55"/>
      <c r="I334" s="55"/>
      <c r="J334" s="55"/>
      <c r="K334" s="55"/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  <c r="AC334" s="55"/>
      <c r="AD334" s="55"/>
      <c r="AE334" s="55"/>
      <c r="AF334" s="55"/>
      <c r="AG334" s="55"/>
      <c r="AH334" s="55"/>
      <c r="AI334" s="55"/>
      <c r="AJ334" s="55"/>
      <c r="AK334" s="55"/>
      <c r="AL334" s="55"/>
      <c r="AM334" s="55"/>
      <c r="AN334" s="55"/>
      <c r="AO334" s="55"/>
      <c r="AP334" s="55"/>
      <c r="AQ334" s="55"/>
      <c r="AR334" s="55"/>
      <c r="AS334" s="55"/>
      <c r="AT334" s="55"/>
      <c r="AU334" s="55"/>
      <c r="AV334" s="55"/>
      <c r="AW334" s="55"/>
      <c r="AX334" s="55"/>
      <c r="AY334" s="55"/>
      <c r="AZ334" s="55"/>
      <c r="BA334" s="55"/>
      <c r="BB334" s="55"/>
      <c r="BC334" s="55"/>
      <c r="BD334" s="55"/>
      <c r="BE334" s="55"/>
      <c r="BF334" s="55"/>
      <c r="BG334" s="55"/>
      <c r="BH334" s="55"/>
      <c r="BI334" s="55"/>
      <c r="BJ334" s="55"/>
      <c r="BK334" s="55"/>
      <c r="BL334" s="55"/>
      <c r="BM334" s="55"/>
      <c r="BN334" s="55"/>
      <c r="BO334" s="55"/>
      <c r="BP334" s="55"/>
      <c r="BQ334" s="55"/>
      <c r="BR334" s="55"/>
      <c r="BS334" s="55"/>
      <c r="BT334" s="55"/>
      <c r="BU334" s="55"/>
      <c r="BV334" s="55"/>
      <c r="BW334" s="55"/>
      <c r="BX334" s="55"/>
      <c r="BY334" s="55"/>
      <c r="BZ334" s="55"/>
      <c r="CA334" s="55"/>
      <c r="CB334" s="55"/>
    </row>
    <row r="335" spans="1:80" s="60" customFormat="1" x14ac:dyDescent="0.2">
      <c r="A335" s="55"/>
      <c r="B335" s="55"/>
      <c r="C335" s="55"/>
      <c r="D335" s="55"/>
      <c r="E335" s="55"/>
      <c r="F335" s="55"/>
      <c r="G335" s="55"/>
      <c r="H335" s="55"/>
      <c r="I335" s="55"/>
      <c r="J335" s="55"/>
      <c r="K335" s="55"/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  <c r="AC335" s="55"/>
      <c r="AD335" s="55"/>
      <c r="AE335" s="55"/>
      <c r="AF335" s="55"/>
      <c r="AG335" s="55"/>
      <c r="AH335" s="55"/>
      <c r="AI335" s="55"/>
      <c r="AJ335" s="55"/>
      <c r="AK335" s="55"/>
      <c r="AL335" s="55"/>
      <c r="AM335" s="55"/>
      <c r="AN335" s="55"/>
      <c r="AO335" s="55"/>
      <c r="AP335" s="55"/>
      <c r="AQ335" s="55"/>
      <c r="AR335" s="55"/>
      <c r="AS335" s="55"/>
      <c r="AT335" s="55"/>
      <c r="AU335" s="55"/>
      <c r="AV335" s="55"/>
      <c r="AW335" s="55"/>
      <c r="AX335" s="55"/>
      <c r="AY335" s="55"/>
      <c r="AZ335" s="55"/>
      <c r="BA335" s="55"/>
      <c r="BB335" s="55"/>
      <c r="BC335" s="55"/>
      <c r="BD335" s="55"/>
      <c r="BE335" s="55"/>
      <c r="BF335" s="55"/>
      <c r="BG335" s="55"/>
      <c r="BH335" s="55"/>
      <c r="BI335" s="55"/>
      <c r="BJ335" s="55"/>
      <c r="BK335" s="55"/>
      <c r="BL335" s="55"/>
      <c r="BM335" s="55"/>
      <c r="BN335" s="55"/>
      <c r="BO335" s="55"/>
      <c r="BP335" s="55"/>
      <c r="BQ335" s="55"/>
      <c r="BR335" s="55"/>
      <c r="BS335" s="55"/>
      <c r="BT335" s="55"/>
      <c r="BU335" s="55"/>
      <c r="BV335" s="55"/>
      <c r="BW335" s="55"/>
      <c r="BX335" s="55"/>
      <c r="BY335" s="55"/>
      <c r="BZ335" s="55"/>
      <c r="CA335" s="55"/>
      <c r="CB335" s="55"/>
    </row>
    <row r="336" spans="1:80" s="60" customFormat="1" x14ac:dyDescent="0.2">
      <c r="A336" s="55"/>
      <c r="B336" s="55"/>
      <c r="C336" s="55"/>
      <c r="D336" s="55"/>
      <c r="E336" s="55"/>
      <c r="F336" s="55"/>
      <c r="G336" s="55"/>
      <c r="H336" s="55"/>
      <c r="I336" s="55"/>
      <c r="J336" s="55"/>
      <c r="K336" s="55"/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  <c r="AC336" s="55"/>
      <c r="AD336" s="55"/>
      <c r="AE336" s="55"/>
      <c r="AF336" s="55"/>
      <c r="AG336" s="55"/>
      <c r="AH336" s="55"/>
      <c r="AI336" s="55"/>
      <c r="AJ336" s="55"/>
      <c r="AK336" s="55"/>
      <c r="AL336" s="55"/>
      <c r="AM336" s="55"/>
      <c r="AN336" s="55"/>
      <c r="AO336" s="55"/>
      <c r="AP336" s="55"/>
      <c r="AQ336" s="55"/>
      <c r="AR336" s="55"/>
      <c r="AS336" s="55"/>
      <c r="AT336" s="55"/>
      <c r="AU336" s="55"/>
      <c r="AV336" s="55"/>
      <c r="AW336" s="55"/>
      <c r="AX336" s="55"/>
      <c r="AY336" s="55"/>
      <c r="AZ336" s="55"/>
      <c r="BA336" s="55"/>
      <c r="BB336" s="55"/>
      <c r="BC336" s="55"/>
      <c r="BD336" s="55"/>
      <c r="BE336" s="55"/>
      <c r="BF336" s="55"/>
      <c r="BG336" s="55"/>
      <c r="BH336" s="55"/>
      <c r="BI336" s="55"/>
      <c r="BJ336" s="55"/>
      <c r="BK336" s="55"/>
      <c r="BL336" s="55"/>
      <c r="BM336" s="55"/>
      <c r="BN336" s="55"/>
      <c r="BO336" s="55"/>
      <c r="BP336" s="55"/>
      <c r="BQ336" s="55"/>
      <c r="BR336" s="55"/>
      <c r="BS336" s="55"/>
      <c r="BT336" s="55"/>
      <c r="BU336" s="55"/>
      <c r="BV336" s="55"/>
      <c r="BW336" s="55"/>
      <c r="BX336" s="55"/>
      <c r="BY336" s="55"/>
      <c r="BZ336" s="55"/>
      <c r="CA336" s="55"/>
      <c r="CB336" s="55"/>
    </row>
    <row r="337" spans="1:80" s="60" customFormat="1" x14ac:dyDescent="0.2">
      <c r="A337" s="55"/>
      <c r="B337" s="55"/>
      <c r="C337" s="55"/>
      <c r="D337" s="55"/>
      <c r="E337" s="55"/>
      <c r="F337" s="55"/>
      <c r="G337" s="55"/>
      <c r="H337" s="55"/>
      <c r="I337" s="55"/>
      <c r="J337" s="55"/>
      <c r="K337" s="55"/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  <c r="AC337" s="55"/>
      <c r="AD337" s="55"/>
      <c r="AE337" s="55"/>
      <c r="AF337" s="55"/>
      <c r="AG337" s="55"/>
      <c r="AH337" s="55"/>
      <c r="AI337" s="55"/>
      <c r="AJ337" s="55"/>
      <c r="AK337" s="55"/>
      <c r="AL337" s="55"/>
      <c r="AM337" s="55"/>
      <c r="AN337" s="55"/>
      <c r="AO337" s="55"/>
      <c r="AP337" s="55"/>
      <c r="AQ337" s="55"/>
      <c r="AR337" s="55"/>
      <c r="AS337" s="55"/>
      <c r="AT337" s="55"/>
      <c r="AU337" s="55"/>
      <c r="AV337" s="55"/>
      <c r="AW337" s="55"/>
      <c r="AX337" s="55"/>
      <c r="AY337" s="55"/>
      <c r="AZ337" s="55"/>
      <c r="BA337" s="55"/>
      <c r="BB337" s="55"/>
      <c r="BC337" s="55"/>
      <c r="BD337" s="55"/>
      <c r="BE337" s="55"/>
      <c r="BF337" s="55"/>
      <c r="BG337" s="55"/>
      <c r="BH337" s="55"/>
      <c r="BI337" s="55"/>
      <c r="BJ337" s="55"/>
      <c r="BK337" s="55"/>
      <c r="BL337" s="55"/>
      <c r="BM337" s="55"/>
      <c r="BN337" s="55"/>
      <c r="BO337" s="55"/>
      <c r="BP337" s="55"/>
      <c r="BQ337" s="55"/>
      <c r="BR337" s="55"/>
      <c r="BS337" s="55"/>
      <c r="BT337" s="55"/>
      <c r="BU337" s="55"/>
      <c r="BV337" s="55"/>
      <c r="BW337" s="55"/>
      <c r="BX337" s="55"/>
      <c r="BY337" s="55"/>
      <c r="BZ337" s="55"/>
      <c r="CA337" s="55"/>
      <c r="CB337" s="55"/>
    </row>
    <row r="338" spans="1:80" s="60" customFormat="1" x14ac:dyDescent="0.2">
      <c r="A338" s="55"/>
      <c r="B338" s="55"/>
      <c r="C338" s="55"/>
      <c r="D338" s="55"/>
      <c r="E338" s="55"/>
      <c r="F338" s="55"/>
      <c r="G338" s="55"/>
      <c r="H338" s="55"/>
      <c r="I338" s="55"/>
      <c r="J338" s="55"/>
      <c r="K338" s="55"/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  <c r="AC338" s="55"/>
      <c r="AD338" s="55"/>
      <c r="AE338" s="55"/>
      <c r="AF338" s="55"/>
      <c r="AG338" s="55"/>
      <c r="AH338" s="55"/>
      <c r="AI338" s="55"/>
      <c r="AJ338" s="55"/>
      <c r="AK338" s="55"/>
      <c r="AL338" s="55"/>
      <c r="AM338" s="55"/>
      <c r="AN338" s="55"/>
      <c r="AO338" s="55"/>
      <c r="AP338" s="55"/>
      <c r="AQ338" s="55"/>
      <c r="AR338" s="55"/>
      <c r="AS338" s="55"/>
      <c r="AT338" s="55"/>
      <c r="AU338" s="55"/>
      <c r="AV338" s="55"/>
      <c r="AW338" s="55"/>
      <c r="AX338" s="55"/>
      <c r="AY338" s="55"/>
      <c r="AZ338" s="55"/>
      <c r="BA338" s="55"/>
      <c r="BB338" s="55"/>
      <c r="BC338" s="55"/>
      <c r="BD338" s="55"/>
      <c r="BE338" s="55"/>
      <c r="BF338" s="55"/>
      <c r="BG338" s="55"/>
      <c r="BH338" s="55"/>
      <c r="BI338" s="55"/>
      <c r="BJ338" s="55"/>
      <c r="BK338" s="55"/>
      <c r="BL338" s="55"/>
      <c r="BM338" s="55"/>
      <c r="BN338" s="55"/>
      <c r="BO338" s="55"/>
      <c r="BP338" s="55"/>
      <c r="BQ338" s="55"/>
      <c r="BR338" s="55"/>
      <c r="BS338" s="55"/>
      <c r="BT338" s="55"/>
      <c r="BU338" s="55"/>
      <c r="BV338" s="55"/>
      <c r="BW338" s="55"/>
      <c r="BX338" s="55"/>
      <c r="BY338" s="55"/>
      <c r="BZ338" s="55"/>
      <c r="CA338" s="55"/>
      <c r="CB338" s="55"/>
    </row>
    <row r="339" spans="1:80" s="60" customFormat="1" x14ac:dyDescent="0.2">
      <c r="A339" s="55"/>
      <c r="B339" s="55"/>
      <c r="C339" s="55"/>
      <c r="D339" s="55"/>
      <c r="E339" s="55"/>
      <c r="F339" s="55"/>
      <c r="G339" s="55"/>
      <c r="H339" s="55"/>
      <c r="I339" s="55"/>
      <c r="J339" s="55"/>
      <c r="K339" s="55"/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  <c r="AC339" s="55"/>
      <c r="AD339" s="55"/>
      <c r="AE339" s="55"/>
      <c r="AF339" s="55"/>
      <c r="AG339" s="55"/>
      <c r="AH339" s="55"/>
      <c r="AI339" s="55"/>
      <c r="AJ339" s="55"/>
      <c r="AK339" s="55"/>
      <c r="AL339" s="55"/>
      <c r="AM339" s="55"/>
      <c r="AN339" s="55"/>
      <c r="AO339" s="55"/>
      <c r="AP339" s="55"/>
      <c r="AQ339" s="55"/>
      <c r="AR339" s="55"/>
      <c r="AS339" s="55"/>
      <c r="AT339" s="55"/>
      <c r="AU339" s="55"/>
      <c r="AV339" s="55"/>
      <c r="AW339" s="55"/>
      <c r="AX339" s="55"/>
      <c r="AY339" s="55"/>
      <c r="AZ339" s="55"/>
      <c r="BA339" s="55"/>
      <c r="BB339" s="55"/>
      <c r="BC339" s="55"/>
      <c r="BD339" s="55"/>
      <c r="BE339" s="55"/>
      <c r="BF339" s="55"/>
      <c r="BG339" s="55"/>
      <c r="BH339" s="55"/>
      <c r="BI339" s="55"/>
      <c r="BJ339" s="55"/>
      <c r="BK339" s="55"/>
      <c r="BL339" s="55"/>
      <c r="BM339" s="55"/>
      <c r="BN339" s="55"/>
      <c r="BO339" s="55"/>
      <c r="BP339" s="55"/>
      <c r="BQ339" s="55"/>
      <c r="BR339" s="55"/>
      <c r="BS339" s="55"/>
      <c r="BT339" s="55"/>
      <c r="BU339" s="55"/>
      <c r="BV339" s="55"/>
      <c r="BW339" s="55"/>
      <c r="BX339" s="55"/>
      <c r="BY339" s="55"/>
      <c r="BZ339" s="55"/>
      <c r="CA339" s="55"/>
      <c r="CB339" s="55"/>
    </row>
    <row r="340" spans="1:80" s="60" customFormat="1" x14ac:dyDescent="0.2">
      <c r="A340" s="55"/>
      <c r="B340" s="55"/>
      <c r="C340" s="55"/>
      <c r="D340" s="55"/>
      <c r="E340" s="55"/>
      <c r="F340" s="55"/>
      <c r="G340" s="55"/>
      <c r="H340" s="55"/>
      <c r="I340" s="55"/>
      <c r="J340" s="55"/>
      <c r="K340" s="55"/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  <c r="AC340" s="55"/>
      <c r="AD340" s="55"/>
      <c r="AE340" s="55"/>
      <c r="AF340" s="55"/>
      <c r="AG340" s="55"/>
      <c r="AH340" s="55"/>
      <c r="AI340" s="55"/>
      <c r="AJ340" s="55"/>
      <c r="AK340" s="55"/>
      <c r="AL340" s="55"/>
      <c r="AM340" s="55"/>
      <c r="AN340" s="55"/>
      <c r="AO340" s="55"/>
      <c r="AP340" s="55"/>
      <c r="AQ340" s="55"/>
      <c r="AR340" s="55"/>
      <c r="AS340" s="55"/>
      <c r="AT340" s="55"/>
      <c r="AU340" s="55"/>
      <c r="AV340" s="55"/>
      <c r="AW340" s="55"/>
      <c r="AX340" s="55"/>
      <c r="AY340" s="55"/>
      <c r="AZ340" s="55"/>
      <c r="BA340" s="55"/>
      <c r="BB340" s="55"/>
      <c r="BC340" s="55"/>
      <c r="BD340" s="55"/>
      <c r="BE340" s="55"/>
      <c r="BF340" s="55"/>
      <c r="BG340" s="55"/>
      <c r="BH340" s="55"/>
      <c r="BI340" s="55"/>
      <c r="BJ340" s="55"/>
      <c r="BK340" s="55"/>
      <c r="BL340" s="55"/>
      <c r="BM340" s="55"/>
      <c r="BN340" s="55"/>
      <c r="BO340" s="55"/>
      <c r="BP340" s="55"/>
      <c r="BQ340" s="55"/>
      <c r="BR340" s="55"/>
      <c r="BS340" s="55"/>
      <c r="BT340" s="55"/>
      <c r="BU340" s="55"/>
      <c r="BV340" s="55"/>
      <c r="BW340" s="55"/>
      <c r="BX340" s="55"/>
      <c r="BY340" s="55"/>
      <c r="BZ340" s="55"/>
      <c r="CA340" s="55"/>
      <c r="CB340" s="55"/>
    </row>
    <row r="341" spans="1:80" s="60" customFormat="1" x14ac:dyDescent="0.2">
      <c r="A341" s="55"/>
      <c r="B341" s="55"/>
      <c r="C341" s="55"/>
      <c r="D341" s="55"/>
      <c r="E341" s="55"/>
      <c r="F341" s="55"/>
      <c r="G341" s="55"/>
      <c r="H341" s="55"/>
      <c r="I341" s="55"/>
      <c r="J341" s="55"/>
      <c r="K341" s="55"/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  <c r="AC341" s="55"/>
      <c r="AD341" s="55"/>
      <c r="AE341" s="55"/>
      <c r="AF341" s="55"/>
      <c r="AG341" s="55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</row>
    <row r="342" spans="1:80" s="60" customFormat="1" x14ac:dyDescent="0.2">
      <c r="A342" s="55"/>
      <c r="B342" s="55"/>
      <c r="C342" s="55"/>
      <c r="D342" s="55"/>
      <c r="E342" s="55"/>
      <c r="F342" s="55"/>
      <c r="G342" s="55"/>
      <c r="H342" s="55"/>
      <c r="I342" s="55"/>
      <c r="J342" s="55"/>
      <c r="K342" s="55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  <c r="AC342" s="55"/>
      <c r="AD342" s="55"/>
      <c r="AE342" s="55"/>
      <c r="AF342" s="55"/>
      <c r="AG342" s="55"/>
      <c r="AH342" s="55"/>
      <c r="AI342" s="55"/>
      <c r="AJ342" s="55"/>
      <c r="AK342" s="55"/>
      <c r="AL342" s="55"/>
      <c r="AM342" s="55"/>
      <c r="AN342" s="55"/>
      <c r="AO342" s="55"/>
      <c r="AP342" s="55"/>
      <c r="AQ342" s="55"/>
      <c r="AR342" s="55"/>
      <c r="AS342" s="55"/>
      <c r="AT342" s="55"/>
      <c r="AU342" s="55"/>
      <c r="AV342" s="55"/>
      <c r="AW342" s="55"/>
      <c r="AX342" s="55"/>
      <c r="AY342" s="55"/>
      <c r="AZ342" s="55"/>
      <c r="BA342" s="55"/>
      <c r="BB342" s="55"/>
      <c r="BC342" s="55"/>
      <c r="BD342" s="55"/>
      <c r="BE342" s="55"/>
      <c r="BF342" s="55"/>
      <c r="BG342" s="55"/>
      <c r="BH342" s="55"/>
      <c r="BI342" s="55"/>
      <c r="BJ342" s="55"/>
      <c r="BK342" s="55"/>
      <c r="BL342" s="55"/>
      <c r="BM342" s="55"/>
      <c r="BN342" s="55"/>
      <c r="BO342" s="55"/>
      <c r="BP342" s="55"/>
      <c r="BQ342" s="55"/>
      <c r="BR342" s="55"/>
      <c r="BS342" s="55"/>
      <c r="BT342" s="55"/>
      <c r="BU342" s="55"/>
      <c r="BV342" s="55"/>
      <c r="BW342" s="55"/>
      <c r="BX342" s="55"/>
      <c r="BY342" s="55"/>
      <c r="BZ342" s="55"/>
      <c r="CA342" s="55"/>
      <c r="CB342" s="55"/>
    </row>
    <row r="343" spans="1:80" s="60" customFormat="1" x14ac:dyDescent="0.2">
      <c r="A343" s="55"/>
      <c r="B343" s="55"/>
      <c r="C343" s="55"/>
      <c r="D343" s="55"/>
      <c r="E343" s="55"/>
      <c r="F343" s="55"/>
      <c r="G343" s="55"/>
      <c r="H343" s="55"/>
      <c r="I343" s="55"/>
      <c r="J343" s="55"/>
      <c r="K343" s="55"/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  <c r="AC343" s="55"/>
      <c r="AD343" s="55"/>
      <c r="AE343" s="55"/>
      <c r="AF343" s="55"/>
      <c r="AG343" s="55"/>
      <c r="AH343" s="55"/>
      <c r="AI343" s="55"/>
      <c r="AJ343" s="55"/>
      <c r="AK343" s="55"/>
      <c r="AL343" s="55"/>
      <c r="AM343" s="55"/>
      <c r="AN343" s="55"/>
      <c r="AO343" s="55"/>
      <c r="AP343" s="55"/>
      <c r="AQ343" s="55"/>
      <c r="AR343" s="55"/>
      <c r="AS343" s="55"/>
      <c r="AT343" s="55"/>
      <c r="AU343" s="55"/>
      <c r="AV343" s="55"/>
      <c r="AW343" s="55"/>
      <c r="AX343" s="55"/>
      <c r="AY343" s="55"/>
      <c r="AZ343" s="55"/>
      <c r="BA343" s="55"/>
      <c r="BB343" s="55"/>
      <c r="BC343" s="55"/>
      <c r="BD343" s="55"/>
      <c r="BE343" s="55"/>
      <c r="BF343" s="55"/>
      <c r="BG343" s="55"/>
      <c r="BH343" s="55"/>
      <c r="BI343" s="55"/>
      <c r="BJ343" s="55"/>
      <c r="BK343" s="55"/>
      <c r="BL343" s="55"/>
      <c r="BM343" s="55"/>
      <c r="BN343" s="55"/>
      <c r="BO343" s="55"/>
      <c r="BP343" s="55"/>
      <c r="BQ343" s="55"/>
      <c r="BR343" s="55"/>
      <c r="BS343" s="55"/>
      <c r="BT343" s="55"/>
      <c r="BU343" s="55"/>
      <c r="BV343" s="55"/>
      <c r="BW343" s="55"/>
      <c r="BX343" s="55"/>
      <c r="BY343" s="55"/>
      <c r="BZ343" s="55"/>
      <c r="CA343" s="55"/>
      <c r="CB343" s="55"/>
    </row>
    <row r="344" spans="1:80" s="60" customFormat="1" x14ac:dyDescent="0.2">
      <c r="A344" s="55"/>
      <c r="B344" s="55"/>
      <c r="C344" s="55"/>
      <c r="D344" s="55"/>
      <c r="E344" s="55"/>
      <c r="F344" s="55"/>
      <c r="G344" s="55"/>
      <c r="H344" s="55"/>
      <c r="I344" s="55"/>
      <c r="J344" s="55"/>
      <c r="K344" s="55"/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  <c r="AC344" s="55"/>
      <c r="AD344" s="55"/>
      <c r="AE344" s="55"/>
      <c r="AF344" s="55"/>
      <c r="AG344" s="55"/>
      <c r="AH344" s="55"/>
      <c r="AI344" s="55"/>
      <c r="AJ344" s="55"/>
      <c r="AK344" s="55"/>
      <c r="AL344" s="55"/>
      <c r="AM344" s="55"/>
      <c r="AN344" s="55"/>
      <c r="AO344" s="55"/>
      <c r="AP344" s="55"/>
      <c r="AQ344" s="55"/>
      <c r="AR344" s="55"/>
      <c r="AS344" s="55"/>
      <c r="AT344" s="55"/>
      <c r="AU344" s="55"/>
      <c r="AV344" s="55"/>
      <c r="AW344" s="55"/>
      <c r="AX344" s="55"/>
      <c r="AY344" s="55"/>
      <c r="AZ344" s="55"/>
      <c r="BA344" s="55"/>
      <c r="BB344" s="55"/>
      <c r="BC344" s="55"/>
      <c r="BD344" s="55"/>
      <c r="BE344" s="55"/>
      <c r="BF344" s="55"/>
      <c r="BG344" s="55"/>
      <c r="BH344" s="55"/>
      <c r="BI344" s="55"/>
      <c r="BJ344" s="55"/>
      <c r="BK344" s="55"/>
      <c r="BL344" s="55"/>
      <c r="BM344" s="55"/>
      <c r="BN344" s="55"/>
      <c r="BO344" s="55"/>
      <c r="BP344" s="55"/>
      <c r="BQ344" s="55"/>
      <c r="BR344" s="55"/>
      <c r="BS344" s="55"/>
      <c r="BT344" s="55"/>
      <c r="BU344" s="55"/>
      <c r="BV344" s="55"/>
      <c r="BW344" s="55"/>
      <c r="BX344" s="55"/>
      <c r="BY344" s="55"/>
      <c r="BZ344" s="55"/>
      <c r="CA344" s="55"/>
      <c r="CB344" s="55"/>
    </row>
    <row r="345" spans="1:80" s="60" customFormat="1" x14ac:dyDescent="0.2">
      <c r="A345" s="55"/>
      <c r="B345" s="55"/>
      <c r="C345" s="55"/>
      <c r="D345" s="55"/>
      <c r="E345" s="55"/>
      <c r="F345" s="55"/>
      <c r="G345" s="55"/>
      <c r="H345" s="55"/>
      <c r="I345" s="55"/>
      <c r="J345" s="55"/>
      <c r="K345" s="55"/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  <c r="AC345" s="55"/>
      <c r="AD345" s="55"/>
      <c r="AE345" s="55"/>
      <c r="AF345" s="55"/>
      <c r="AG345" s="55"/>
      <c r="AH345" s="55"/>
      <c r="AI345" s="55"/>
      <c r="AJ345" s="55"/>
      <c r="AK345" s="55"/>
      <c r="AL345" s="55"/>
      <c r="AM345" s="55"/>
      <c r="AN345" s="55"/>
      <c r="AO345" s="55"/>
      <c r="AP345" s="55"/>
      <c r="AQ345" s="55"/>
      <c r="AR345" s="55"/>
      <c r="AS345" s="55"/>
      <c r="AT345" s="55"/>
      <c r="AU345" s="55"/>
      <c r="AV345" s="55"/>
      <c r="AW345" s="55"/>
      <c r="AX345" s="55"/>
      <c r="AY345" s="55"/>
      <c r="AZ345" s="55"/>
      <c r="BA345" s="55"/>
      <c r="BB345" s="55"/>
      <c r="BC345" s="55"/>
      <c r="BD345" s="55"/>
      <c r="BE345" s="55"/>
      <c r="BF345" s="55"/>
      <c r="BG345" s="55"/>
      <c r="BH345" s="55"/>
      <c r="BI345" s="55"/>
      <c r="BJ345" s="55"/>
      <c r="BK345" s="55"/>
      <c r="BL345" s="55"/>
      <c r="BM345" s="55"/>
      <c r="BN345" s="55"/>
      <c r="BO345" s="55"/>
      <c r="BP345" s="55"/>
      <c r="BQ345" s="55"/>
      <c r="BR345" s="55"/>
      <c r="BS345" s="55"/>
      <c r="BT345" s="55"/>
      <c r="BU345" s="55"/>
      <c r="BV345" s="55"/>
      <c r="BW345" s="55"/>
      <c r="BX345" s="55"/>
      <c r="BY345" s="55"/>
      <c r="BZ345" s="55"/>
      <c r="CA345" s="55"/>
      <c r="CB345" s="55"/>
    </row>
    <row r="346" spans="1:80" s="60" customFormat="1" x14ac:dyDescent="0.2">
      <c r="A346" s="55"/>
      <c r="B346" s="55"/>
      <c r="C346" s="55"/>
      <c r="D346" s="55"/>
      <c r="E346" s="55"/>
      <c r="F346" s="55"/>
      <c r="G346" s="55"/>
      <c r="H346" s="55"/>
      <c r="I346" s="55"/>
      <c r="J346" s="55"/>
      <c r="K346" s="55"/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  <c r="AC346" s="55"/>
      <c r="AD346" s="55"/>
      <c r="AE346" s="55"/>
      <c r="AF346" s="55"/>
      <c r="AG346" s="55"/>
      <c r="AH346" s="55"/>
      <c r="AI346" s="55"/>
      <c r="AJ346" s="55"/>
      <c r="AK346" s="55"/>
      <c r="AL346" s="55"/>
      <c r="AM346" s="55"/>
      <c r="AN346" s="55"/>
      <c r="AO346" s="55"/>
      <c r="AP346" s="55"/>
      <c r="AQ346" s="55"/>
      <c r="AR346" s="55"/>
      <c r="AS346" s="55"/>
      <c r="AT346" s="55"/>
      <c r="AU346" s="55"/>
      <c r="AV346" s="55"/>
      <c r="AW346" s="55"/>
      <c r="AX346" s="55"/>
      <c r="AY346" s="55"/>
      <c r="AZ346" s="55"/>
      <c r="BA346" s="55"/>
      <c r="BB346" s="55"/>
      <c r="BC346" s="55"/>
      <c r="BD346" s="55"/>
      <c r="BE346" s="55"/>
      <c r="BF346" s="55"/>
      <c r="BG346" s="55"/>
      <c r="BH346" s="55"/>
      <c r="BI346" s="55"/>
      <c r="BJ346" s="55"/>
      <c r="BK346" s="55"/>
      <c r="BL346" s="55"/>
      <c r="BM346" s="55"/>
      <c r="BN346" s="55"/>
      <c r="BO346" s="55"/>
      <c r="BP346" s="55"/>
      <c r="BQ346" s="55"/>
      <c r="BR346" s="55"/>
      <c r="BS346" s="55"/>
      <c r="BT346" s="55"/>
      <c r="BU346" s="55"/>
      <c r="BV346" s="55"/>
      <c r="BW346" s="55"/>
      <c r="BX346" s="55"/>
      <c r="BY346" s="55"/>
      <c r="BZ346" s="55"/>
      <c r="CA346" s="55"/>
      <c r="CB346" s="55"/>
    </row>
    <row r="347" spans="1:80" s="60" customFormat="1" x14ac:dyDescent="0.2">
      <c r="A347" s="55"/>
      <c r="B347" s="55"/>
      <c r="C347" s="55"/>
      <c r="D347" s="55"/>
      <c r="E347" s="55"/>
      <c r="F347" s="55"/>
      <c r="G347" s="55"/>
      <c r="H347" s="55"/>
      <c r="I347" s="55"/>
      <c r="J347" s="55"/>
      <c r="K347" s="55"/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  <c r="AC347" s="55"/>
      <c r="AD347" s="55"/>
      <c r="AE347" s="55"/>
      <c r="AF347" s="55"/>
      <c r="AG347" s="55"/>
      <c r="AH347" s="55"/>
      <c r="AI347" s="55"/>
      <c r="AJ347" s="55"/>
      <c r="AK347" s="55"/>
      <c r="AL347" s="55"/>
      <c r="AM347" s="55"/>
      <c r="AN347" s="55"/>
      <c r="AO347" s="55"/>
      <c r="AP347" s="55"/>
      <c r="AQ347" s="55"/>
      <c r="AR347" s="55"/>
      <c r="AS347" s="55"/>
      <c r="AT347" s="55"/>
      <c r="AU347" s="55"/>
      <c r="AV347" s="55"/>
      <c r="AW347" s="55"/>
      <c r="AX347" s="55"/>
      <c r="AY347" s="55"/>
      <c r="AZ347" s="55"/>
      <c r="BA347" s="55"/>
      <c r="BB347" s="55"/>
      <c r="BC347" s="55"/>
      <c r="BD347" s="55"/>
      <c r="BE347" s="55"/>
      <c r="BF347" s="55"/>
      <c r="BG347" s="55"/>
      <c r="BH347" s="55"/>
      <c r="BI347" s="55"/>
      <c r="BJ347" s="55"/>
      <c r="BK347" s="55"/>
      <c r="BL347" s="55"/>
      <c r="BM347" s="55"/>
      <c r="BN347" s="55"/>
      <c r="BO347" s="55"/>
      <c r="BP347" s="55"/>
      <c r="BQ347" s="55"/>
      <c r="BR347" s="55"/>
      <c r="BS347" s="55"/>
      <c r="BT347" s="55"/>
      <c r="BU347" s="55"/>
      <c r="BV347" s="55"/>
      <c r="BW347" s="55"/>
      <c r="BX347" s="55"/>
      <c r="BY347" s="55"/>
      <c r="BZ347" s="55"/>
      <c r="CA347" s="55"/>
      <c r="CB347" s="55"/>
    </row>
    <row r="348" spans="1:80" s="60" customFormat="1" x14ac:dyDescent="0.2">
      <c r="A348" s="55"/>
      <c r="B348" s="55"/>
      <c r="C348" s="55"/>
      <c r="D348" s="55"/>
      <c r="E348" s="55"/>
      <c r="F348" s="55"/>
      <c r="G348" s="55"/>
      <c r="H348" s="55"/>
      <c r="I348" s="55"/>
      <c r="J348" s="55"/>
      <c r="K348" s="55"/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  <c r="AC348" s="55"/>
      <c r="AD348" s="55"/>
      <c r="AE348" s="55"/>
      <c r="AF348" s="55"/>
      <c r="AG348" s="55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</row>
    <row r="349" spans="1:80" s="60" customFormat="1" x14ac:dyDescent="0.2">
      <c r="A349" s="55"/>
      <c r="B349" s="55"/>
      <c r="C349" s="55"/>
      <c r="D349" s="55"/>
      <c r="E349" s="55"/>
      <c r="F349" s="55"/>
      <c r="G349" s="55"/>
      <c r="H349" s="55"/>
      <c r="I349" s="55"/>
      <c r="J349" s="55"/>
      <c r="K349" s="55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  <c r="AC349" s="55"/>
      <c r="AD349" s="55"/>
      <c r="AE349" s="55"/>
      <c r="AF349" s="55"/>
      <c r="AG349" s="55"/>
      <c r="AH349" s="55"/>
      <c r="AI349" s="55"/>
      <c r="AJ349" s="55"/>
      <c r="AK349" s="55"/>
      <c r="AL349" s="55"/>
      <c r="AM349" s="55"/>
      <c r="AN349" s="55"/>
      <c r="AO349" s="55"/>
      <c r="AP349" s="55"/>
      <c r="AQ349" s="55"/>
      <c r="AR349" s="55"/>
      <c r="AS349" s="55"/>
      <c r="AT349" s="55"/>
      <c r="AU349" s="55"/>
      <c r="AV349" s="55"/>
      <c r="AW349" s="55"/>
      <c r="AX349" s="55"/>
      <c r="AY349" s="55"/>
      <c r="AZ349" s="55"/>
      <c r="BA349" s="55"/>
      <c r="BB349" s="55"/>
      <c r="BC349" s="55"/>
      <c r="BD349" s="55"/>
      <c r="BE349" s="55"/>
      <c r="BF349" s="55"/>
      <c r="BG349" s="55"/>
      <c r="BH349" s="55"/>
      <c r="BI349" s="55"/>
      <c r="BJ349" s="55"/>
      <c r="BK349" s="55"/>
      <c r="BL349" s="55"/>
      <c r="BM349" s="55"/>
      <c r="BN349" s="55"/>
      <c r="BO349" s="55"/>
      <c r="BP349" s="55"/>
      <c r="BQ349" s="55"/>
      <c r="BR349" s="55"/>
      <c r="BS349" s="55"/>
      <c r="BT349" s="55"/>
      <c r="BU349" s="55"/>
      <c r="BV349" s="55"/>
      <c r="BW349" s="55"/>
      <c r="BX349" s="55"/>
      <c r="BY349" s="55"/>
      <c r="BZ349" s="55"/>
      <c r="CA349" s="55"/>
      <c r="CB349" s="55"/>
    </row>
    <row r="350" spans="1:80" s="60" customFormat="1" x14ac:dyDescent="0.2">
      <c r="A350" s="55"/>
      <c r="B350" s="55"/>
      <c r="C350" s="55"/>
      <c r="D350" s="55"/>
      <c r="E350" s="55"/>
      <c r="F350" s="55"/>
      <c r="G350" s="55"/>
      <c r="H350" s="55"/>
      <c r="I350" s="55"/>
      <c r="J350" s="55"/>
      <c r="K350" s="55"/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  <c r="AC350" s="55"/>
      <c r="AD350" s="55"/>
      <c r="AE350" s="55"/>
      <c r="AF350" s="55"/>
      <c r="AG350" s="55"/>
      <c r="AH350" s="55"/>
      <c r="AI350" s="55"/>
      <c r="AJ350" s="55"/>
      <c r="AK350" s="55"/>
      <c r="AL350" s="55"/>
      <c r="AM350" s="55"/>
      <c r="AN350" s="55"/>
      <c r="AO350" s="55"/>
      <c r="AP350" s="55"/>
      <c r="AQ350" s="55"/>
      <c r="AR350" s="55"/>
      <c r="AS350" s="55"/>
      <c r="AT350" s="55"/>
      <c r="AU350" s="55"/>
      <c r="AV350" s="55"/>
      <c r="AW350" s="55"/>
      <c r="AX350" s="55"/>
      <c r="AY350" s="55"/>
      <c r="AZ350" s="55"/>
      <c r="BA350" s="55"/>
      <c r="BB350" s="55"/>
      <c r="BC350" s="55"/>
      <c r="BD350" s="55"/>
      <c r="BE350" s="55"/>
      <c r="BF350" s="55"/>
      <c r="BG350" s="55"/>
      <c r="BH350" s="55"/>
      <c r="BI350" s="55"/>
      <c r="BJ350" s="55"/>
      <c r="BK350" s="55"/>
      <c r="BL350" s="55"/>
      <c r="BM350" s="55"/>
      <c r="BN350" s="55"/>
      <c r="BO350" s="55"/>
      <c r="BP350" s="55"/>
      <c r="BQ350" s="55"/>
      <c r="BR350" s="55"/>
      <c r="BS350" s="55"/>
      <c r="BT350" s="55"/>
      <c r="BU350" s="55"/>
      <c r="BV350" s="55"/>
      <c r="BW350" s="55"/>
      <c r="BX350" s="55"/>
      <c r="BY350" s="55"/>
      <c r="BZ350" s="55"/>
      <c r="CA350" s="55"/>
      <c r="CB350" s="55"/>
    </row>
    <row r="351" spans="1:80" s="60" customFormat="1" x14ac:dyDescent="0.2">
      <c r="A351" s="55"/>
      <c r="B351" s="55"/>
      <c r="C351" s="55"/>
      <c r="D351" s="55"/>
      <c r="E351" s="55"/>
      <c r="F351" s="55"/>
      <c r="G351" s="55"/>
      <c r="H351" s="55"/>
      <c r="I351" s="55"/>
      <c r="J351" s="55"/>
      <c r="K351" s="55"/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  <c r="AC351" s="55"/>
      <c r="AD351" s="55"/>
      <c r="AE351" s="55"/>
      <c r="AF351" s="55"/>
      <c r="AG351" s="55"/>
      <c r="AH351" s="55"/>
      <c r="AI351" s="55"/>
      <c r="AJ351" s="55"/>
      <c r="AK351" s="55"/>
      <c r="AL351" s="55"/>
      <c r="AM351" s="55"/>
      <c r="AN351" s="55"/>
      <c r="AO351" s="55"/>
      <c r="AP351" s="55"/>
      <c r="AQ351" s="55"/>
      <c r="AR351" s="55"/>
      <c r="AS351" s="55"/>
      <c r="AT351" s="55"/>
      <c r="AU351" s="55"/>
      <c r="AV351" s="55"/>
      <c r="AW351" s="55"/>
      <c r="AX351" s="55"/>
      <c r="AY351" s="55"/>
      <c r="AZ351" s="55"/>
      <c r="BA351" s="55"/>
      <c r="BB351" s="55"/>
      <c r="BC351" s="55"/>
      <c r="BD351" s="55"/>
      <c r="BE351" s="55"/>
      <c r="BF351" s="55"/>
      <c r="BG351" s="55"/>
      <c r="BH351" s="55"/>
      <c r="BI351" s="55"/>
      <c r="BJ351" s="55"/>
      <c r="BK351" s="55"/>
      <c r="BL351" s="55"/>
      <c r="BM351" s="55"/>
      <c r="BN351" s="55"/>
      <c r="BO351" s="55"/>
      <c r="BP351" s="55"/>
      <c r="BQ351" s="55"/>
      <c r="BR351" s="55"/>
      <c r="BS351" s="55"/>
      <c r="BT351" s="55"/>
      <c r="BU351" s="55"/>
      <c r="BV351" s="55"/>
      <c r="BW351" s="55"/>
      <c r="BX351" s="55"/>
      <c r="BY351" s="55"/>
      <c r="BZ351" s="55"/>
      <c r="CA351" s="55"/>
      <c r="CB351" s="55"/>
    </row>
    <row r="352" spans="1:80" s="60" customFormat="1" x14ac:dyDescent="0.2">
      <c r="A352" s="55"/>
      <c r="B352" s="55"/>
      <c r="C352" s="55"/>
      <c r="D352" s="55"/>
      <c r="E352" s="55"/>
      <c r="F352" s="55"/>
      <c r="G352" s="55"/>
      <c r="H352" s="55"/>
      <c r="I352" s="55"/>
      <c r="J352" s="55"/>
      <c r="K352" s="55"/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  <c r="AC352" s="55"/>
      <c r="AD352" s="55"/>
      <c r="AE352" s="55"/>
      <c r="AF352" s="55"/>
      <c r="AG352" s="55"/>
      <c r="AH352" s="55"/>
      <c r="AI352" s="55"/>
      <c r="AJ352" s="55"/>
      <c r="AK352" s="55"/>
      <c r="AL352" s="55"/>
      <c r="AM352" s="55"/>
      <c r="AN352" s="55"/>
      <c r="AO352" s="55"/>
      <c r="AP352" s="55"/>
      <c r="AQ352" s="55"/>
      <c r="AR352" s="55"/>
      <c r="AS352" s="55"/>
      <c r="AT352" s="55"/>
      <c r="AU352" s="55"/>
      <c r="AV352" s="55"/>
      <c r="AW352" s="55"/>
      <c r="AX352" s="55"/>
      <c r="AY352" s="55"/>
      <c r="AZ352" s="55"/>
      <c r="BA352" s="55"/>
      <c r="BB352" s="55"/>
      <c r="BC352" s="55"/>
      <c r="BD352" s="55"/>
      <c r="BE352" s="55"/>
      <c r="BF352" s="55"/>
      <c r="BG352" s="55"/>
      <c r="BH352" s="55"/>
      <c r="BI352" s="55"/>
      <c r="BJ352" s="55"/>
      <c r="BK352" s="55"/>
      <c r="BL352" s="55"/>
      <c r="BM352" s="55"/>
      <c r="BN352" s="55"/>
      <c r="BO352" s="55"/>
      <c r="BP352" s="55"/>
      <c r="BQ352" s="55"/>
      <c r="BR352" s="55"/>
      <c r="BS352" s="55"/>
      <c r="BT352" s="55"/>
      <c r="BU352" s="55"/>
      <c r="BV352" s="55"/>
      <c r="BW352" s="55"/>
      <c r="BX352" s="55"/>
      <c r="BY352" s="55"/>
      <c r="BZ352" s="55"/>
      <c r="CA352" s="55"/>
      <c r="CB352" s="55"/>
    </row>
    <row r="353" spans="1:80" s="60" customFormat="1" x14ac:dyDescent="0.2">
      <c r="A353" s="55"/>
      <c r="B353" s="55"/>
      <c r="C353" s="55"/>
      <c r="D353" s="55"/>
      <c r="E353" s="55"/>
      <c r="F353" s="55"/>
      <c r="G353" s="55"/>
      <c r="H353" s="55"/>
      <c r="I353" s="55"/>
      <c r="J353" s="55"/>
      <c r="K353" s="55"/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  <c r="AC353" s="55"/>
      <c r="AD353" s="55"/>
      <c r="AE353" s="55"/>
      <c r="AF353" s="55"/>
      <c r="AG353" s="55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</row>
    <row r="354" spans="1:80" s="60" customFormat="1" x14ac:dyDescent="0.2">
      <c r="A354" s="55"/>
      <c r="B354" s="55"/>
      <c r="C354" s="55"/>
      <c r="D354" s="55"/>
      <c r="E354" s="55"/>
      <c r="F354" s="55"/>
      <c r="G354" s="55"/>
      <c r="H354" s="55"/>
      <c r="I354" s="55"/>
      <c r="J354" s="55"/>
      <c r="K354" s="55"/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  <c r="AC354" s="55"/>
      <c r="AD354" s="55"/>
      <c r="AE354" s="55"/>
      <c r="AF354" s="55"/>
      <c r="AG354" s="55"/>
      <c r="AH354" s="55"/>
      <c r="AI354" s="55"/>
      <c r="AJ354" s="55"/>
      <c r="AK354" s="55"/>
      <c r="AL354" s="55"/>
      <c r="AM354" s="55"/>
      <c r="AN354" s="55"/>
      <c r="AO354" s="55"/>
      <c r="AP354" s="55"/>
      <c r="AQ354" s="55"/>
      <c r="AR354" s="55"/>
      <c r="AS354" s="55"/>
      <c r="AT354" s="55"/>
      <c r="AU354" s="55"/>
      <c r="AV354" s="55"/>
      <c r="AW354" s="55"/>
      <c r="AX354" s="55"/>
      <c r="AY354" s="55"/>
      <c r="AZ354" s="55"/>
      <c r="BA354" s="55"/>
      <c r="BB354" s="55"/>
      <c r="BC354" s="55"/>
      <c r="BD354" s="55"/>
      <c r="BE354" s="55"/>
      <c r="BF354" s="55"/>
      <c r="BG354" s="55"/>
      <c r="BH354" s="55"/>
      <c r="BI354" s="55"/>
      <c r="BJ354" s="55"/>
      <c r="BK354" s="55"/>
      <c r="BL354" s="55"/>
      <c r="BM354" s="55"/>
      <c r="BN354" s="55"/>
      <c r="BO354" s="55"/>
      <c r="BP354" s="55"/>
      <c r="BQ354" s="55"/>
      <c r="BR354" s="55"/>
      <c r="BS354" s="55"/>
      <c r="BT354" s="55"/>
      <c r="BU354" s="55"/>
      <c r="BV354" s="55"/>
      <c r="BW354" s="55"/>
      <c r="BX354" s="55"/>
      <c r="BY354" s="55"/>
      <c r="BZ354" s="55"/>
      <c r="CA354" s="55"/>
      <c r="CB354" s="55"/>
    </row>
    <row r="355" spans="1:80" s="60" customFormat="1" x14ac:dyDescent="0.2">
      <c r="A355" s="55"/>
      <c r="B355" s="55"/>
      <c r="C355" s="55"/>
      <c r="D355" s="55"/>
      <c r="E355" s="55"/>
      <c r="F355" s="55"/>
      <c r="G355" s="55"/>
      <c r="H355" s="55"/>
      <c r="I355" s="55"/>
      <c r="J355" s="55"/>
      <c r="K355" s="55"/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  <c r="AC355" s="55"/>
      <c r="AD355" s="55"/>
      <c r="AE355" s="55"/>
      <c r="AF355" s="55"/>
      <c r="AG355" s="55"/>
      <c r="AH355" s="55"/>
      <c r="AI355" s="55"/>
      <c r="AJ355" s="55"/>
      <c r="AK355" s="55"/>
      <c r="AL355" s="55"/>
      <c r="AM355" s="55"/>
      <c r="AN355" s="55"/>
      <c r="AO355" s="55"/>
      <c r="AP355" s="55"/>
      <c r="AQ355" s="55"/>
      <c r="AR355" s="55"/>
      <c r="AS355" s="55"/>
      <c r="AT355" s="55"/>
      <c r="AU355" s="55"/>
      <c r="AV355" s="55"/>
      <c r="AW355" s="55"/>
      <c r="AX355" s="55"/>
      <c r="AY355" s="55"/>
      <c r="AZ355" s="55"/>
      <c r="BA355" s="55"/>
      <c r="BB355" s="55"/>
      <c r="BC355" s="55"/>
      <c r="BD355" s="55"/>
      <c r="BE355" s="55"/>
      <c r="BF355" s="55"/>
      <c r="BG355" s="55"/>
      <c r="BH355" s="55"/>
      <c r="BI355" s="55"/>
      <c r="BJ355" s="55"/>
      <c r="BK355" s="55"/>
      <c r="BL355" s="55"/>
      <c r="BM355" s="55"/>
      <c r="BN355" s="55"/>
      <c r="BO355" s="55"/>
      <c r="BP355" s="55"/>
      <c r="BQ355" s="55"/>
      <c r="BR355" s="55"/>
      <c r="BS355" s="55"/>
      <c r="BT355" s="55"/>
      <c r="BU355" s="55"/>
      <c r="BV355" s="55"/>
      <c r="BW355" s="55"/>
      <c r="BX355" s="55"/>
      <c r="BY355" s="55"/>
      <c r="BZ355" s="55"/>
      <c r="CA355" s="55"/>
      <c r="CB355" s="55"/>
    </row>
    <row r="356" spans="1:80" s="60" customFormat="1" x14ac:dyDescent="0.2">
      <c r="A356" s="55"/>
      <c r="B356" s="55"/>
      <c r="C356" s="55"/>
      <c r="D356" s="55"/>
      <c r="E356" s="55"/>
      <c r="F356" s="55"/>
      <c r="G356" s="55"/>
      <c r="H356" s="55"/>
      <c r="I356" s="55"/>
      <c r="J356" s="55"/>
      <c r="K356" s="55"/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  <c r="AC356" s="55"/>
      <c r="AD356" s="55"/>
      <c r="AE356" s="55"/>
      <c r="AF356" s="55"/>
      <c r="AG356" s="55"/>
      <c r="AH356" s="55"/>
      <c r="AI356" s="55"/>
      <c r="AJ356" s="55"/>
      <c r="AK356" s="55"/>
      <c r="AL356" s="55"/>
      <c r="AM356" s="55"/>
      <c r="AN356" s="55"/>
      <c r="AO356" s="55"/>
      <c r="AP356" s="55"/>
      <c r="AQ356" s="55"/>
      <c r="AR356" s="55"/>
      <c r="AS356" s="55"/>
      <c r="AT356" s="55"/>
      <c r="AU356" s="55"/>
      <c r="AV356" s="55"/>
      <c r="AW356" s="55"/>
      <c r="AX356" s="55"/>
      <c r="AY356" s="55"/>
      <c r="AZ356" s="55"/>
      <c r="BA356" s="55"/>
      <c r="BB356" s="55"/>
      <c r="BC356" s="55"/>
      <c r="BD356" s="55"/>
      <c r="BE356" s="55"/>
      <c r="BF356" s="55"/>
      <c r="BG356" s="55"/>
      <c r="BH356" s="55"/>
      <c r="BI356" s="55"/>
      <c r="BJ356" s="55"/>
      <c r="BK356" s="55"/>
      <c r="BL356" s="55"/>
      <c r="BM356" s="55"/>
      <c r="BN356" s="55"/>
      <c r="BO356" s="55"/>
      <c r="BP356" s="55"/>
      <c r="BQ356" s="55"/>
      <c r="BR356" s="55"/>
      <c r="BS356" s="55"/>
      <c r="BT356" s="55"/>
      <c r="BU356" s="55"/>
      <c r="BV356" s="55"/>
      <c r="BW356" s="55"/>
      <c r="BX356" s="55"/>
      <c r="BY356" s="55"/>
      <c r="BZ356" s="55"/>
      <c r="CA356" s="55"/>
      <c r="CB356" s="55"/>
    </row>
    <row r="357" spans="1:80" s="60" customFormat="1" x14ac:dyDescent="0.2">
      <c r="A357" s="55"/>
      <c r="B357" s="55"/>
      <c r="C357" s="55"/>
      <c r="D357" s="55"/>
      <c r="E357" s="55"/>
      <c r="F357" s="55"/>
      <c r="G357" s="55"/>
      <c r="H357" s="55"/>
      <c r="I357" s="55"/>
      <c r="J357" s="55"/>
      <c r="K357" s="55"/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  <c r="AC357" s="55"/>
      <c r="AD357" s="55"/>
      <c r="AE357" s="55"/>
      <c r="AF357" s="55"/>
      <c r="AG357" s="55"/>
      <c r="AH357" s="55"/>
      <c r="AI357" s="55"/>
      <c r="AJ357" s="55"/>
      <c r="AK357" s="55"/>
      <c r="AL357" s="55"/>
      <c r="AM357" s="55"/>
      <c r="AN357" s="55"/>
      <c r="AO357" s="55"/>
      <c r="AP357" s="55"/>
      <c r="AQ357" s="55"/>
      <c r="AR357" s="55"/>
      <c r="AS357" s="55"/>
      <c r="AT357" s="55"/>
      <c r="AU357" s="55"/>
      <c r="AV357" s="55"/>
      <c r="AW357" s="55"/>
      <c r="AX357" s="55"/>
      <c r="AY357" s="55"/>
      <c r="AZ357" s="55"/>
      <c r="BA357" s="55"/>
      <c r="BB357" s="55"/>
      <c r="BC357" s="55"/>
      <c r="BD357" s="55"/>
      <c r="BE357" s="55"/>
      <c r="BF357" s="55"/>
      <c r="BG357" s="55"/>
      <c r="BH357" s="55"/>
      <c r="BI357" s="55"/>
      <c r="BJ357" s="55"/>
      <c r="BK357" s="55"/>
      <c r="BL357" s="55"/>
      <c r="BM357" s="55"/>
      <c r="BN357" s="55"/>
      <c r="BO357" s="55"/>
      <c r="BP357" s="55"/>
      <c r="BQ357" s="55"/>
      <c r="BR357" s="55"/>
      <c r="BS357" s="55"/>
      <c r="BT357" s="55"/>
      <c r="BU357" s="55"/>
      <c r="BV357" s="55"/>
      <c r="BW357" s="55"/>
      <c r="BX357" s="55"/>
      <c r="BY357" s="55"/>
      <c r="BZ357" s="55"/>
      <c r="CA357" s="55"/>
      <c r="CB357" s="55"/>
    </row>
    <row r="358" spans="1:80" s="60" customFormat="1" x14ac:dyDescent="0.2">
      <c r="A358" s="55"/>
      <c r="B358" s="55"/>
      <c r="C358" s="55"/>
      <c r="D358" s="55"/>
      <c r="E358" s="55"/>
      <c r="F358" s="55"/>
      <c r="G358" s="55"/>
      <c r="H358" s="55"/>
      <c r="I358" s="55"/>
      <c r="J358" s="55"/>
      <c r="K358" s="55"/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  <c r="AC358" s="55"/>
      <c r="AD358" s="55"/>
      <c r="AE358" s="55"/>
      <c r="AF358" s="55"/>
      <c r="AG358" s="55"/>
      <c r="AH358" s="55"/>
      <c r="AI358" s="55"/>
      <c r="AJ358" s="55"/>
      <c r="AK358" s="55"/>
      <c r="AL358" s="55"/>
      <c r="AM358" s="55"/>
      <c r="AN358" s="55"/>
      <c r="AO358" s="55"/>
      <c r="AP358" s="55"/>
      <c r="AQ358" s="55"/>
      <c r="AR358" s="55"/>
      <c r="AS358" s="55"/>
      <c r="AT358" s="55"/>
      <c r="AU358" s="55"/>
      <c r="AV358" s="55"/>
      <c r="AW358" s="55"/>
      <c r="AX358" s="55"/>
      <c r="AY358" s="55"/>
      <c r="AZ358" s="55"/>
      <c r="BA358" s="55"/>
      <c r="BB358" s="55"/>
      <c r="BC358" s="55"/>
      <c r="BD358" s="55"/>
      <c r="BE358" s="55"/>
      <c r="BF358" s="55"/>
      <c r="BG358" s="55"/>
      <c r="BH358" s="55"/>
      <c r="BI358" s="55"/>
      <c r="BJ358" s="55"/>
      <c r="BK358" s="55"/>
      <c r="BL358" s="55"/>
      <c r="BM358" s="55"/>
      <c r="BN358" s="55"/>
      <c r="BO358" s="55"/>
      <c r="BP358" s="55"/>
      <c r="BQ358" s="55"/>
      <c r="BR358" s="55"/>
      <c r="BS358" s="55"/>
      <c r="BT358" s="55"/>
      <c r="BU358" s="55"/>
      <c r="BV358" s="55"/>
      <c r="BW358" s="55"/>
      <c r="BX358" s="55"/>
      <c r="BY358" s="55"/>
      <c r="BZ358" s="55"/>
      <c r="CA358" s="55"/>
      <c r="CB358" s="55"/>
    </row>
    <row r="359" spans="1:80" s="60" customFormat="1" x14ac:dyDescent="0.2">
      <c r="A359" s="55"/>
      <c r="B359" s="55"/>
      <c r="C359" s="55"/>
      <c r="D359" s="55"/>
      <c r="E359" s="55"/>
      <c r="F359" s="55"/>
      <c r="G359" s="55"/>
      <c r="H359" s="55"/>
      <c r="I359" s="55"/>
      <c r="J359" s="55"/>
      <c r="K359" s="55"/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  <c r="AC359" s="55"/>
      <c r="AD359" s="55"/>
      <c r="AE359" s="55"/>
      <c r="AF359" s="55"/>
      <c r="AG359" s="55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</row>
    <row r="360" spans="1:80" s="60" customFormat="1" x14ac:dyDescent="0.2">
      <c r="A360" s="55"/>
      <c r="B360" s="55"/>
      <c r="C360" s="55"/>
      <c r="D360" s="55"/>
      <c r="E360" s="55"/>
      <c r="F360" s="55"/>
      <c r="G360" s="55"/>
      <c r="H360" s="55"/>
      <c r="I360" s="55"/>
      <c r="J360" s="55"/>
      <c r="K360" s="55"/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  <c r="AC360" s="55"/>
      <c r="AD360" s="55"/>
      <c r="AE360" s="55"/>
      <c r="AF360" s="55"/>
      <c r="AG360" s="55"/>
      <c r="AH360" s="55"/>
      <c r="AI360" s="55"/>
      <c r="AJ360" s="55"/>
      <c r="AK360" s="55"/>
      <c r="AL360" s="55"/>
      <c r="AM360" s="55"/>
      <c r="AN360" s="55"/>
      <c r="AO360" s="55"/>
      <c r="AP360" s="55"/>
      <c r="AQ360" s="55"/>
      <c r="AR360" s="55"/>
      <c r="AS360" s="55"/>
      <c r="AT360" s="55"/>
      <c r="AU360" s="55"/>
      <c r="AV360" s="55"/>
      <c r="AW360" s="55"/>
      <c r="AX360" s="55"/>
      <c r="AY360" s="55"/>
      <c r="AZ360" s="55"/>
      <c r="BA360" s="55"/>
      <c r="BB360" s="55"/>
      <c r="BC360" s="55"/>
      <c r="BD360" s="55"/>
      <c r="BE360" s="55"/>
      <c r="BF360" s="55"/>
      <c r="BG360" s="55"/>
      <c r="BH360" s="55"/>
      <c r="BI360" s="55"/>
      <c r="BJ360" s="55"/>
      <c r="BK360" s="55"/>
      <c r="BL360" s="55"/>
      <c r="BM360" s="55"/>
      <c r="BN360" s="55"/>
      <c r="BO360" s="55"/>
      <c r="BP360" s="55"/>
      <c r="BQ360" s="55"/>
      <c r="BR360" s="55"/>
      <c r="BS360" s="55"/>
      <c r="BT360" s="55"/>
      <c r="BU360" s="55"/>
      <c r="BV360" s="55"/>
      <c r="BW360" s="55"/>
      <c r="BX360" s="55"/>
      <c r="BY360" s="55"/>
      <c r="BZ360" s="55"/>
      <c r="CA360" s="55"/>
      <c r="CB360" s="55"/>
    </row>
    <row r="361" spans="1:80" s="60" customFormat="1" x14ac:dyDescent="0.2">
      <c r="A361" s="55"/>
      <c r="B361" s="55"/>
      <c r="C361" s="55"/>
      <c r="D361" s="55"/>
      <c r="E361" s="55"/>
      <c r="F361" s="55"/>
      <c r="G361" s="55"/>
      <c r="H361" s="55"/>
      <c r="I361" s="55"/>
      <c r="J361" s="55"/>
      <c r="K361" s="55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  <c r="AC361" s="55"/>
      <c r="AD361" s="55"/>
      <c r="AE361" s="55"/>
      <c r="AF361" s="55"/>
      <c r="AG361" s="55"/>
      <c r="AH361" s="55"/>
      <c r="AI361" s="55"/>
      <c r="AJ361" s="55"/>
      <c r="AK361" s="55"/>
      <c r="AL361" s="55"/>
      <c r="AM361" s="55"/>
      <c r="AN361" s="55"/>
      <c r="AO361" s="55"/>
      <c r="AP361" s="55"/>
      <c r="AQ361" s="55"/>
      <c r="AR361" s="55"/>
      <c r="AS361" s="55"/>
      <c r="AT361" s="55"/>
      <c r="AU361" s="55"/>
      <c r="AV361" s="55"/>
      <c r="AW361" s="55"/>
      <c r="AX361" s="55"/>
      <c r="AY361" s="55"/>
      <c r="AZ361" s="55"/>
      <c r="BA361" s="55"/>
      <c r="BB361" s="55"/>
      <c r="BC361" s="55"/>
      <c r="BD361" s="55"/>
      <c r="BE361" s="55"/>
      <c r="BF361" s="55"/>
      <c r="BG361" s="55"/>
      <c r="BH361" s="55"/>
      <c r="BI361" s="55"/>
      <c r="BJ361" s="55"/>
      <c r="BK361" s="55"/>
      <c r="BL361" s="55"/>
      <c r="BM361" s="55"/>
      <c r="BN361" s="55"/>
      <c r="BO361" s="55"/>
      <c r="BP361" s="55"/>
      <c r="BQ361" s="55"/>
      <c r="BR361" s="55"/>
      <c r="BS361" s="55"/>
      <c r="BT361" s="55"/>
      <c r="BU361" s="55"/>
      <c r="BV361" s="55"/>
      <c r="BW361" s="55"/>
      <c r="BX361" s="55"/>
      <c r="BY361" s="55"/>
      <c r="BZ361" s="55"/>
      <c r="CA361" s="55"/>
      <c r="CB361" s="55"/>
    </row>
    <row r="362" spans="1:80" s="60" customFormat="1" x14ac:dyDescent="0.2">
      <c r="A362" s="55"/>
      <c r="B362" s="55"/>
      <c r="C362" s="55"/>
      <c r="D362" s="55"/>
      <c r="E362" s="55"/>
      <c r="F362" s="55"/>
      <c r="G362" s="55"/>
      <c r="H362" s="55"/>
      <c r="I362" s="55"/>
      <c r="J362" s="55"/>
      <c r="K362" s="55"/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  <c r="AC362" s="55"/>
      <c r="AD362" s="55"/>
      <c r="AE362" s="55"/>
      <c r="AF362" s="55"/>
      <c r="AG362" s="55"/>
      <c r="AH362" s="55"/>
      <c r="AI362" s="55"/>
      <c r="AJ362" s="55"/>
      <c r="AK362" s="55"/>
      <c r="AL362" s="55"/>
      <c r="AM362" s="55"/>
      <c r="AN362" s="55"/>
      <c r="AO362" s="55"/>
      <c r="AP362" s="55"/>
      <c r="AQ362" s="55"/>
      <c r="AR362" s="55"/>
      <c r="AS362" s="55"/>
      <c r="AT362" s="55"/>
      <c r="AU362" s="55"/>
      <c r="AV362" s="55"/>
      <c r="AW362" s="55"/>
      <c r="AX362" s="55"/>
      <c r="AY362" s="55"/>
      <c r="AZ362" s="55"/>
      <c r="BA362" s="55"/>
      <c r="BB362" s="55"/>
      <c r="BC362" s="55"/>
      <c r="BD362" s="55"/>
      <c r="BE362" s="55"/>
      <c r="BF362" s="55"/>
      <c r="BG362" s="55"/>
      <c r="BH362" s="55"/>
      <c r="BI362" s="55"/>
      <c r="BJ362" s="55"/>
      <c r="BK362" s="55"/>
      <c r="BL362" s="55"/>
      <c r="BM362" s="55"/>
      <c r="BN362" s="55"/>
      <c r="BO362" s="55"/>
      <c r="BP362" s="55"/>
      <c r="BQ362" s="55"/>
      <c r="BR362" s="55"/>
      <c r="BS362" s="55"/>
      <c r="BT362" s="55"/>
      <c r="BU362" s="55"/>
      <c r="BV362" s="55"/>
      <c r="BW362" s="55"/>
      <c r="BX362" s="55"/>
      <c r="BY362" s="55"/>
      <c r="BZ362" s="55"/>
      <c r="CA362" s="55"/>
      <c r="CB362" s="55"/>
    </row>
    <row r="363" spans="1:80" s="60" customFormat="1" x14ac:dyDescent="0.2">
      <c r="A363" s="55"/>
      <c r="B363" s="55"/>
      <c r="C363" s="55"/>
      <c r="D363" s="55"/>
      <c r="E363" s="55"/>
      <c r="F363" s="55"/>
      <c r="G363" s="55"/>
      <c r="H363" s="55"/>
      <c r="I363" s="55"/>
      <c r="J363" s="55"/>
      <c r="K363" s="55"/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  <c r="AC363" s="55"/>
      <c r="AD363" s="55"/>
      <c r="AE363" s="55"/>
      <c r="AF363" s="55"/>
      <c r="AG363" s="55"/>
      <c r="AH363" s="55"/>
      <c r="AI363" s="55"/>
      <c r="AJ363" s="55"/>
      <c r="AK363" s="55"/>
      <c r="AL363" s="55"/>
      <c r="AM363" s="55"/>
      <c r="AN363" s="55"/>
      <c r="AO363" s="55"/>
      <c r="AP363" s="55"/>
      <c r="AQ363" s="55"/>
      <c r="AR363" s="55"/>
      <c r="AS363" s="55"/>
      <c r="AT363" s="55"/>
      <c r="AU363" s="55"/>
      <c r="AV363" s="55"/>
      <c r="AW363" s="55"/>
      <c r="AX363" s="55"/>
      <c r="AY363" s="55"/>
      <c r="AZ363" s="55"/>
      <c r="BA363" s="55"/>
      <c r="BB363" s="55"/>
      <c r="BC363" s="55"/>
      <c r="BD363" s="55"/>
      <c r="BE363" s="55"/>
      <c r="BF363" s="55"/>
      <c r="BG363" s="55"/>
      <c r="BH363" s="55"/>
      <c r="BI363" s="55"/>
      <c r="BJ363" s="55"/>
      <c r="BK363" s="55"/>
      <c r="BL363" s="55"/>
      <c r="BM363" s="55"/>
      <c r="BN363" s="55"/>
      <c r="BO363" s="55"/>
      <c r="BP363" s="55"/>
      <c r="BQ363" s="55"/>
      <c r="BR363" s="55"/>
      <c r="BS363" s="55"/>
      <c r="BT363" s="55"/>
      <c r="BU363" s="55"/>
      <c r="BV363" s="55"/>
      <c r="BW363" s="55"/>
      <c r="BX363" s="55"/>
      <c r="BY363" s="55"/>
      <c r="BZ363" s="55"/>
      <c r="CA363" s="55"/>
      <c r="CB363" s="55"/>
    </row>
    <row r="364" spans="1:80" s="60" customFormat="1" x14ac:dyDescent="0.2">
      <c r="A364" s="55"/>
      <c r="B364" s="55"/>
      <c r="C364" s="55"/>
      <c r="D364" s="55"/>
      <c r="E364" s="55"/>
      <c r="F364" s="55"/>
      <c r="G364" s="55"/>
      <c r="H364" s="55"/>
      <c r="I364" s="55"/>
      <c r="J364" s="55"/>
      <c r="K364" s="55"/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  <c r="AC364" s="55"/>
      <c r="AD364" s="55"/>
      <c r="AE364" s="55"/>
      <c r="AF364" s="55"/>
      <c r="AG364" s="55"/>
      <c r="AH364" s="55"/>
      <c r="AI364" s="55"/>
      <c r="AJ364" s="55"/>
      <c r="AK364" s="55"/>
      <c r="AL364" s="55"/>
      <c r="AM364" s="55"/>
      <c r="AN364" s="55"/>
      <c r="AO364" s="55"/>
      <c r="AP364" s="55"/>
      <c r="AQ364" s="55"/>
      <c r="AR364" s="55"/>
      <c r="AS364" s="55"/>
      <c r="AT364" s="55"/>
      <c r="AU364" s="55"/>
      <c r="AV364" s="55"/>
      <c r="AW364" s="55"/>
      <c r="AX364" s="55"/>
      <c r="AY364" s="55"/>
      <c r="AZ364" s="55"/>
      <c r="BA364" s="55"/>
      <c r="BB364" s="55"/>
      <c r="BC364" s="55"/>
      <c r="BD364" s="55"/>
      <c r="BE364" s="55"/>
      <c r="BF364" s="55"/>
      <c r="BG364" s="55"/>
      <c r="BH364" s="55"/>
      <c r="BI364" s="55"/>
      <c r="BJ364" s="55"/>
      <c r="BK364" s="55"/>
      <c r="BL364" s="55"/>
      <c r="BM364" s="55"/>
      <c r="BN364" s="55"/>
      <c r="BO364" s="55"/>
      <c r="BP364" s="55"/>
      <c r="BQ364" s="55"/>
      <c r="BR364" s="55"/>
      <c r="BS364" s="55"/>
      <c r="BT364" s="55"/>
      <c r="BU364" s="55"/>
      <c r="BV364" s="55"/>
      <c r="BW364" s="55"/>
      <c r="BX364" s="55"/>
      <c r="BY364" s="55"/>
      <c r="BZ364" s="55"/>
      <c r="CA364" s="55"/>
      <c r="CB364" s="55"/>
    </row>
    <row r="365" spans="1:80" s="60" customFormat="1" x14ac:dyDescent="0.2">
      <c r="A365" s="55"/>
      <c r="B365" s="55"/>
      <c r="C365" s="55"/>
      <c r="D365" s="55"/>
      <c r="E365" s="55"/>
      <c r="F365" s="55"/>
      <c r="G365" s="55"/>
      <c r="H365" s="55"/>
      <c r="I365" s="55"/>
      <c r="J365" s="55"/>
      <c r="K365" s="55"/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</row>
    <row r="366" spans="1:80" s="60" customFormat="1" x14ac:dyDescent="0.2">
      <c r="A366" s="55"/>
      <c r="B366" s="55"/>
      <c r="C366" s="55"/>
      <c r="D366" s="55"/>
      <c r="E366" s="55"/>
      <c r="F366" s="55"/>
      <c r="G366" s="55"/>
      <c r="H366" s="55"/>
      <c r="I366" s="55"/>
      <c r="J366" s="55"/>
      <c r="K366" s="55"/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  <c r="AC366" s="55"/>
      <c r="AD366" s="55"/>
      <c r="AE366" s="55"/>
      <c r="AF366" s="55"/>
      <c r="AG366" s="55"/>
      <c r="AH366" s="55"/>
      <c r="AI366" s="55"/>
      <c r="AJ366" s="55"/>
      <c r="AK366" s="55"/>
      <c r="AL366" s="55"/>
      <c r="AM366" s="55"/>
      <c r="AN366" s="55"/>
      <c r="AO366" s="55"/>
      <c r="AP366" s="55"/>
      <c r="AQ366" s="55"/>
      <c r="AR366" s="55"/>
      <c r="AS366" s="55"/>
      <c r="AT366" s="55"/>
      <c r="AU366" s="55"/>
      <c r="AV366" s="55"/>
      <c r="AW366" s="55"/>
      <c r="AX366" s="55"/>
      <c r="AY366" s="55"/>
      <c r="AZ366" s="55"/>
      <c r="BA366" s="55"/>
      <c r="BB366" s="55"/>
      <c r="BC366" s="55"/>
      <c r="BD366" s="55"/>
      <c r="BE366" s="55"/>
      <c r="BF366" s="55"/>
      <c r="BG366" s="55"/>
      <c r="BH366" s="55"/>
      <c r="BI366" s="55"/>
      <c r="BJ366" s="55"/>
      <c r="BK366" s="55"/>
      <c r="BL366" s="55"/>
      <c r="BM366" s="55"/>
      <c r="BN366" s="55"/>
      <c r="BO366" s="55"/>
      <c r="BP366" s="55"/>
      <c r="BQ366" s="55"/>
      <c r="BR366" s="55"/>
      <c r="BS366" s="55"/>
      <c r="BT366" s="55"/>
      <c r="BU366" s="55"/>
      <c r="BV366" s="55"/>
      <c r="BW366" s="55"/>
      <c r="BX366" s="55"/>
      <c r="BY366" s="55"/>
      <c r="BZ366" s="55"/>
      <c r="CA366" s="55"/>
      <c r="CB366" s="55"/>
    </row>
    <row r="367" spans="1:80" s="60" customFormat="1" x14ac:dyDescent="0.2">
      <c r="A367" s="55"/>
      <c r="B367" s="55"/>
      <c r="C367" s="55"/>
      <c r="D367" s="55"/>
      <c r="E367" s="55"/>
      <c r="F367" s="55"/>
      <c r="G367" s="55"/>
      <c r="H367" s="55"/>
      <c r="I367" s="55"/>
      <c r="J367" s="55"/>
      <c r="K367" s="55"/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  <c r="AC367" s="55"/>
      <c r="AD367" s="55"/>
      <c r="AE367" s="55"/>
      <c r="AF367" s="55"/>
      <c r="AG367" s="55"/>
      <c r="AH367" s="55"/>
      <c r="AI367" s="55"/>
      <c r="AJ367" s="55"/>
      <c r="AK367" s="55"/>
      <c r="AL367" s="55"/>
      <c r="AM367" s="55"/>
      <c r="AN367" s="55"/>
      <c r="AO367" s="55"/>
      <c r="AP367" s="55"/>
      <c r="AQ367" s="55"/>
      <c r="AR367" s="55"/>
      <c r="AS367" s="55"/>
      <c r="AT367" s="55"/>
      <c r="AU367" s="55"/>
      <c r="AV367" s="55"/>
      <c r="AW367" s="55"/>
      <c r="AX367" s="55"/>
      <c r="AY367" s="55"/>
      <c r="AZ367" s="55"/>
      <c r="BA367" s="55"/>
      <c r="BB367" s="55"/>
      <c r="BC367" s="55"/>
      <c r="BD367" s="55"/>
      <c r="BE367" s="55"/>
      <c r="BF367" s="55"/>
      <c r="BG367" s="55"/>
      <c r="BH367" s="55"/>
      <c r="BI367" s="55"/>
      <c r="BJ367" s="55"/>
      <c r="BK367" s="55"/>
      <c r="BL367" s="55"/>
      <c r="BM367" s="55"/>
      <c r="BN367" s="55"/>
      <c r="BO367" s="55"/>
      <c r="BP367" s="55"/>
      <c r="BQ367" s="55"/>
      <c r="BR367" s="55"/>
      <c r="BS367" s="55"/>
      <c r="BT367" s="55"/>
      <c r="BU367" s="55"/>
      <c r="BV367" s="55"/>
      <c r="BW367" s="55"/>
      <c r="BX367" s="55"/>
      <c r="BY367" s="55"/>
      <c r="BZ367" s="55"/>
      <c r="CA367" s="55"/>
      <c r="CB367" s="55"/>
    </row>
    <row r="368" spans="1:80" s="60" customFormat="1" x14ac:dyDescent="0.2">
      <c r="A368" s="55"/>
      <c r="B368" s="55"/>
      <c r="C368" s="55"/>
      <c r="D368" s="55"/>
      <c r="E368" s="55"/>
      <c r="F368" s="55"/>
      <c r="G368" s="55"/>
      <c r="H368" s="55"/>
      <c r="I368" s="55"/>
      <c r="J368" s="55"/>
      <c r="K368" s="55"/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  <c r="AC368" s="55"/>
      <c r="AD368" s="55"/>
      <c r="AE368" s="55"/>
      <c r="AF368" s="55"/>
      <c r="AG368" s="55"/>
      <c r="AH368" s="55"/>
      <c r="AI368" s="55"/>
      <c r="AJ368" s="55"/>
      <c r="AK368" s="55"/>
      <c r="AL368" s="55"/>
      <c r="AM368" s="55"/>
      <c r="AN368" s="55"/>
      <c r="AO368" s="55"/>
      <c r="AP368" s="55"/>
      <c r="AQ368" s="55"/>
      <c r="AR368" s="55"/>
      <c r="AS368" s="55"/>
      <c r="AT368" s="55"/>
      <c r="AU368" s="55"/>
      <c r="AV368" s="55"/>
      <c r="AW368" s="55"/>
      <c r="AX368" s="55"/>
      <c r="AY368" s="55"/>
      <c r="AZ368" s="55"/>
      <c r="BA368" s="55"/>
      <c r="BB368" s="55"/>
      <c r="BC368" s="55"/>
      <c r="BD368" s="55"/>
      <c r="BE368" s="55"/>
      <c r="BF368" s="55"/>
      <c r="BG368" s="55"/>
      <c r="BH368" s="55"/>
      <c r="BI368" s="55"/>
      <c r="BJ368" s="55"/>
      <c r="BK368" s="55"/>
      <c r="BL368" s="55"/>
      <c r="BM368" s="55"/>
      <c r="BN368" s="55"/>
      <c r="BO368" s="55"/>
      <c r="BP368" s="55"/>
      <c r="BQ368" s="55"/>
      <c r="BR368" s="55"/>
      <c r="BS368" s="55"/>
      <c r="BT368" s="55"/>
      <c r="BU368" s="55"/>
      <c r="BV368" s="55"/>
      <c r="BW368" s="55"/>
      <c r="BX368" s="55"/>
      <c r="BY368" s="55"/>
      <c r="BZ368" s="55"/>
      <c r="CA368" s="55"/>
      <c r="CB368" s="55"/>
    </row>
    <row r="369" spans="1:80" s="60" customFormat="1" x14ac:dyDescent="0.2">
      <c r="A369" s="55"/>
      <c r="B369" s="55"/>
      <c r="C369" s="55"/>
      <c r="D369" s="55"/>
      <c r="E369" s="55"/>
      <c r="F369" s="55"/>
      <c r="G369" s="55"/>
      <c r="H369" s="55"/>
      <c r="I369" s="55"/>
      <c r="J369" s="55"/>
      <c r="K369" s="55"/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  <c r="AC369" s="55"/>
      <c r="AD369" s="55"/>
      <c r="AE369" s="55"/>
      <c r="AF369" s="55"/>
      <c r="AG369" s="55"/>
      <c r="AH369" s="55"/>
      <c r="AI369" s="55"/>
      <c r="AJ369" s="55"/>
      <c r="AK369" s="55"/>
      <c r="AL369" s="55"/>
      <c r="AM369" s="55"/>
      <c r="AN369" s="55"/>
      <c r="AO369" s="55"/>
      <c r="AP369" s="55"/>
      <c r="AQ369" s="55"/>
      <c r="AR369" s="55"/>
      <c r="AS369" s="55"/>
      <c r="AT369" s="55"/>
      <c r="AU369" s="55"/>
      <c r="AV369" s="55"/>
      <c r="AW369" s="55"/>
      <c r="AX369" s="55"/>
      <c r="AY369" s="55"/>
      <c r="AZ369" s="55"/>
      <c r="BA369" s="55"/>
      <c r="BB369" s="55"/>
      <c r="BC369" s="55"/>
      <c r="BD369" s="55"/>
      <c r="BE369" s="55"/>
      <c r="BF369" s="55"/>
      <c r="BG369" s="55"/>
      <c r="BH369" s="55"/>
      <c r="BI369" s="55"/>
      <c r="BJ369" s="55"/>
      <c r="BK369" s="55"/>
      <c r="BL369" s="55"/>
      <c r="BM369" s="55"/>
      <c r="BN369" s="55"/>
      <c r="BO369" s="55"/>
      <c r="BP369" s="55"/>
      <c r="BQ369" s="55"/>
      <c r="BR369" s="55"/>
      <c r="BS369" s="55"/>
      <c r="BT369" s="55"/>
      <c r="BU369" s="55"/>
      <c r="BV369" s="55"/>
      <c r="BW369" s="55"/>
      <c r="BX369" s="55"/>
      <c r="BY369" s="55"/>
      <c r="BZ369" s="55"/>
      <c r="CA369" s="55"/>
      <c r="CB369" s="55"/>
    </row>
    <row r="370" spans="1:80" s="60" customFormat="1" x14ac:dyDescent="0.2">
      <c r="A370" s="55"/>
      <c r="B370" s="55"/>
      <c r="C370" s="55"/>
      <c r="D370" s="55"/>
      <c r="E370" s="55"/>
      <c r="F370" s="55"/>
      <c r="G370" s="55"/>
      <c r="H370" s="55"/>
      <c r="I370" s="55"/>
      <c r="J370" s="55"/>
      <c r="K370" s="55"/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  <c r="AC370" s="55"/>
      <c r="AD370" s="55"/>
      <c r="AE370" s="55"/>
      <c r="AF370" s="55"/>
      <c r="AG370" s="55"/>
      <c r="AH370" s="55"/>
      <c r="AI370" s="55"/>
      <c r="AJ370" s="55"/>
      <c r="AK370" s="55"/>
      <c r="AL370" s="55"/>
      <c r="AM370" s="55"/>
      <c r="AN370" s="55"/>
      <c r="AO370" s="55"/>
      <c r="AP370" s="55"/>
      <c r="AQ370" s="55"/>
      <c r="AR370" s="55"/>
      <c r="AS370" s="55"/>
      <c r="AT370" s="55"/>
      <c r="AU370" s="55"/>
      <c r="AV370" s="55"/>
      <c r="AW370" s="55"/>
      <c r="AX370" s="55"/>
      <c r="AY370" s="55"/>
      <c r="AZ370" s="55"/>
      <c r="BA370" s="55"/>
      <c r="BB370" s="55"/>
      <c r="BC370" s="55"/>
      <c r="BD370" s="55"/>
      <c r="BE370" s="55"/>
      <c r="BF370" s="55"/>
      <c r="BG370" s="55"/>
      <c r="BH370" s="55"/>
      <c r="BI370" s="55"/>
      <c r="BJ370" s="55"/>
      <c r="BK370" s="55"/>
      <c r="BL370" s="55"/>
      <c r="BM370" s="55"/>
      <c r="BN370" s="55"/>
      <c r="BO370" s="55"/>
      <c r="BP370" s="55"/>
      <c r="BQ370" s="55"/>
      <c r="BR370" s="55"/>
      <c r="BS370" s="55"/>
      <c r="BT370" s="55"/>
      <c r="BU370" s="55"/>
      <c r="BV370" s="55"/>
      <c r="BW370" s="55"/>
      <c r="BX370" s="55"/>
      <c r="BY370" s="55"/>
      <c r="BZ370" s="55"/>
      <c r="CA370" s="55"/>
      <c r="CB370" s="55"/>
    </row>
    <row r="371" spans="1:80" s="60" customFormat="1" x14ac:dyDescent="0.2">
      <c r="A371" s="55"/>
      <c r="B371" s="55"/>
      <c r="C371" s="55"/>
      <c r="D371" s="55"/>
      <c r="E371" s="55"/>
      <c r="F371" s="55"/>
      <c r="G371" s="55"/>
      <c r="H371" s="55"/>
      <c r="I371" s="55"/>
      <c r="J371" s="55"/>
      <c r="K371" s="55"/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  <c r="AC371" s="55"/>
      <c r="AD371" s="55"/>
      <c r="AE371" s="55"/>
      <c r="AF371" s="55"/>
      <c r="AG371" s="55"/>
      <c r="AH371" s="55"/>
      <c r="AI371" s="55"/>
      <c r="AJ371" s="55"/>
      <c r="AK371" s="55"/>
      <c r="AL371" s="55"/>
      <c r="AM371" s="55"/>
      <c r="AN371" s="55"/>
      <c r="AO371" s="55"/>
      <c r="AP371" s="55"/>
      <c r="AQ371" s="55"/>
      <c r="AR371" s="55"/>
      <c r="AS371" s="55"/>
      <c r="AT371" s="55"/>
      <c r="AU371" s="55"/>
      <c r="AV371" s="55"/>
      <c r="AW371" s="55"/>
      <c r="AX371" s="55"/>
      <c r="AY371" s="55"/>
      <c r="AZ371" s="55"/>
      <c r="BA371" s="55"/>
      <c r="BB371" s="55"/>
      <c r="BC371" s="55"/>
      <c r="BD371" s="55"/>
      <c r="BE371" s="55"/>
      <c r="BF371" s="55"/>
      <c r="BG371" s="55"/>
      <c r="BH371" s="55"/>
      <c r="BI371" s="55"/>
      <c r="BJ371" s="55"/>
      <c r="BK371" s="55"/>
      <c r="BL371" s="55"/>
      <c r="BM371" s="55"/>
      <c r="BN371" s="55"/>
      <c r="BO371" s="55"/>
      <c r="BP371" s="55"/>
      <c r="BQ371" s="55"/>
      <c r="BR371" s="55"/>
      <c r="BS371" s="55"/>
      <c r="BT371" s="55"/>
      <c r="BU371" s="55"/>
      <c r="BV371" s="55"/>
      <c r="BW371" s="55"/>
      <c r="BX371" s="55"/>
      <c r="BY371" s="55"/>
      <c r="BZ371" s="55"/>
      <c r="CA371" s="55"/>
      <c r="CB371" s="55"/>
    </row>
    <row r="372" spans="1:80" s="60" customFormat="1" x14ac:dyDescent="0.2">
      <c r="A372" s="55"/>
      <c r="B372" s="55"/>
      <c r="C372" s="55"/>
      <c r="D372" s="55"/>
      <c r="E372" s="55"/>
      <c r="F372" s="55"/>
      <c r="G372" s="55"/>
      <c r="H372" s="55"/>
      <c r="I372" s="55"/>
      <c r="J372" s="55"/>
      <c r="K372" s="55"/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  <c r="AC372" s="55"/>
      <c r="AD372" s="55"/>
      <c r="AE372" s="55"/>
      <c r="AF372" s="55"/>
      <c r="AG372" s="55"/>
      <c r="AH372" s="55"/>
      <c r="AI372" s="55"/>
      <c r="AJ372" s="55"/>
      <c r="AK372" s="55"/>
      <c r="AL372" s="55"/>
      <c r="AM372" s="55"/>
      <c r="AN372" s="55"/>
      <c r="AO372" s="55"/>
      <c r="AP372" s="55"/>
      <c r="AQ372" s="55"/>
      <c r="AR372" s="55"/>
      <c r="AS372" s="55"/>
      <c r="AT372" s="55"/>
      <c r="AU372" s="55"/>
      <c r="AV372" s="55"/>
      <c r="AW372" s="55"/>
      <c r="AX372" s="55"/>
      <c r="AY372" s="55"/>
      <c r="AZ372" s="55"/>
      <c r="BA372" s="55"/>
      <c r="BB372" s="55"/>
      <c r="BC372" s="55"/>
      <c r="BD372" s="55"/>
      <c r="BE372" s="55"/>
      <c r="BF372" s="55"/>
      <c r="BG372" s="55"/>
      <c r="BH372" s="55"/>
      <c r="BI372" s="55"/>
      <c r="BJ372" s="55"/>
      <c r="BK372" s="55"/>
      <c r="BL372" s="55"/>
      <c r="BM372" s="55"/>
      <c r="BN372" s="55"/>
      <c r="BO372" s="55"/>
      <c r="BP372" s="55"/>
      <c r="BQ372" s="55"/>
      <c r="BR372" s="55"/>
      <c r="BS372" s="55"/>
      <c r="BT372" s="55"/>
      <c r="BU372" s="55"/>
      <c r="BV372" s="55"/>
      <c r="BW372" s="55"/>
      <c r="BX372" s="55"/>
      <c r="BY372" s="55"/>
      <c r="BZ372" s="55"/>
      <c r="CA372" s="55"/>
      <c r="CB372" s="55"/>
    </row>
    <row r="373" spans="1:80" s="60" customFormat="1" x14ac:dyDescent="0.2">
      <c r="A373" s="55"/>
      <c r="B373" s="55"/>
      <c r="C373" s="55"/>
      <c r="D373" s="55"/>
      <c r="E373" s="55"/>
      <c r="F373" s="55"/>
      <c r="G373" s="55"/>
      <c r="H373" s="55"/>
      <c r="I373" s="55"/>
      <c r="J373" s="55"/>
      <c r="K373" s="55"/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  <c r="AC373" s="55"/>
      <c r="AD373" s="55"/>
      <c r="AE373" s="55"/>
      <c r="AF373" s="55"/>
      <c r="AG373" s="55"/>
      <c r="AH373" s="55"/>
      <c r="AI373" s="55"/>
      <c r="AJ373" s="55"/>
      <c r="AK373" s="55"/>
      <c r="AL373" s="55"/>
      <c r="AM373" s="55"/>
      <c r="AN373" s="55"/>
      <c r="AO373" s="55"/>
      <c r="AP373" s="55"/>
      <c r="AQ373" s="55"/>
      <c r="AR373" s="55"/>
      <c r="AS373" s="55"/>
      <c r="AT373" s="55"/>
      <c r="AU373" s="55"/>
      <c r="AV373" s="55"/>
      <c r="AW373" s="55"/>
      <c r="AX373" s="55"/>
      <c r="AY373" s="55"/>
      <c r="AZ373" s="55"/>
      <c r="BA373" s="55"/>
      <c r="BB373" s="55"/>
      <c r="BC373" s="55"/>
      <c r="BD373" s="55"/>
      <c r="BE373" s="55"/>
      <c r="BF373" s="55"/>
      <c r="BG373" s="55"/>
      <c r="BH373" s="55"/>
      <c r="BI373" s="55"/>
      <c r="BJ373" s="55"/>
      <c r="BK373" s="55"/>
      <c r="BL373" s="55"/>
      <c r="BM373" s="55"/>
      <c r="BN373" s="55"/>
      <c r="BO373" s="55"/>
      <c r="BP373" s="55"/>
      <c r="BQ373" s="55"/>
      <c r="BR373" s="55"/>
      <c r="BS373" s="55"/>
      <c r="BT373" s="55"/>
      <c r="BU373" s="55"/>
      <c r="BV373" s="55"/>
      <c r="BW373" s="55"/>
      <c r="BX373" s="55"/>
      <c r="BY373" s="55"/>
      <c r="BZ373" s="55"/>
      <c r="CA373" s="55"/>
      <c r="CB373" s="55"/>
    </row>
    <row r="374" spans="1:80" s="60" customFormat="1" x14ac:dyDescent="0.2">
      <c r="A374" s="55"/>
      <c r="B374" s="55"/>
      <c r="C374" s="55"/>
      <c r="D374" s="55"/>
      <c r="E374" s="55"/>
      <c r="F374" s="55"/>
      <c r="G374" s="55"/>
      <c r="H374" s="55"/>
      <c r="I374" s="55"/>
      <c r="J374" s="55"/>
      <c r="K374" s="55"/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  <c r="AC374" s="55"/>
      <c r="AD374" s="55"/>
      <c r="AE374" s="55"/>
      <c r="AF374" s="55"/>
      <c r="AG374" s="55"/>
      <c r="AH374" s="55"/>
      <c r="AI374" s="55"/>
      <c r="AJ374" s="55"/>
      <c r="AK374" s="55"/>
      <c r="AL374" s="55"/>
      <c r="AM374" s="55"/>
      <c r="AN374" s="55"/>
      <c r="AO374" s="55"/>
      <c r="AP374" s="55"/>
      <c r="AQ374" s="55"/>
      <c r="AR374" s="55"/>
      <c r="AS374" s="55"/>
      <c r="AT374" s="55"/>
      <c r="AU374" s="55"/>
      <c r="AV374" s="55"/>
      <c r="AW374" s="55"/>
      <c r="AX374" s="55"/>
      <c r="AY374" s="55"/>
      <c r="AZ374" s="55"/>
      <c r="BA374" s="55"/>
      <c r="BB374" s="55"/>
      <c r="BC374" s="55"/>
      <c r="BD374" s="55"/>
      <c r="BE374" s="55"/>
      <c r="BF374" s="55"/>
      <c r="BG374" s="55"/>
      <c r="BH374" s="55"/>
      <c r="BI374" s="55"/>
      <c r="BJ374" s="55"/>
      <c r="BK374" s="55"/>
      <c r="BL374" s="55"/>
      <c r="BM374" s="55"/>
      <c r="BN374" s="55"/>
      <c r="BO374" s="55"/>
      <c r="BP374" s="55"/>
      <c r="BQ374" s="55"/>
      <c r="BR374" s="55"/>
      <c r="BS374" s="55"/>
      <c r="BT374" s="55"/>
      <c r="BU374" s="55"/>
      <c r="BV374" s="55"/>
      <c r="BW374" s="55"/>
      <c r="BX374" s="55"/>
      <c r="BY374" s="55"/>
      <c r="BZ374" s="55"/>
      <c r="CA374" s="55"/>
      <c r="CB374" s="55"/>
    </row>
    <row r="375" spans="1:80" s="60" customFormat="1" x14ac:dyDescent="0.2">
      <c r="A375" s="55"/>
      <c r="B375" s="55"/>
      <c r="C375" s="55"/>
      <c r="D375" s="55"/>
      <c r="E375" s="55"/>
      <c r="F375" s="55"/>
      <c r="G375" s="55"/>
      <c r="H375" s="55"/>
      <c r="I375" s="55"/>
      <c r="J375" s="55"/>
      <c r="K375" s="55"/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  <c r="AC375" s="55"/>
      <c r="AD375" s="55"/>
      <c r="AE375" s="55"/>
      <c r="AF375" s="55"/>
      <c r="AG375" s="55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</row>
    <row r="376" spans="1:80" s="60" customFormat="1" x14ac:dyDescent="0.2">
      <c r="A376" s="55"/>
      <c r="B376" s="55"/>
      <c r="C376" s="55"/>
      <c r="D376" s="55"/>
      <c r="E376" s="55"/>
      <c r="F376" s="55"/>
      <c r="G376" s="55"/>
      <c r="H376" s="55"/>
      <c r="I376" s="55"/>
      <c r="J376" s="55"/>
      <c r="K376" s="55"/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  <c r="AC376" s="55"/>
      <c r="AD376" s="55"/>
      <c r="AE376" s="55"/>
      <c r="AF376" s="55"/>
      <c r="AG376" s="55"/>
      <c r="AH376" s="55"/>
      <c r="AI376" s="55"/>
      <c r="AJ376" s="55"/>
      <c r="AK376" s="55"/>
      <c r="AL376" s="55"/>
      <c r="AM376" s="55"/>
      <c r="AN376" s="55"/>
      <c r="AO376" s="55"/>
      <c r="AP376" s="55"/>
      <c r="AQ376" s="55"/>
      <c r="AR376" s="55"/>
      <c r="AS376" s="55"/>
      <c r="AT376" s="55"/>
      <c r="AU376" s="55"/>
      <c r="AV376" s="55"/>
      <c r="AW376" s="55"/>
      <c r="AX376" s="55"/>
      <c r="AY376" s="55"/>
      <c r="AZ376" s="55"/>
      <c r="BA376" s="55"/>
      <c r="BB376" s="55"/>
      <c r="BC376" s="55"/>
      <c r="BD376" s="55"/>
      <c r="BE376" s="55"/>
      <c r="BF376" s="55"/>
      <c r="BG376" s="55"/>
      <c r="BH376" s="55"/>
      <c r="BI376" s="55"/>
      <c r="BJ376" s="55"/>
      <c r="BK376" s="55"/>
      <c r="BL376" s="55"/>
      <c r="BM376" s="55"/>
      <c r="BN376" s="55"/>
      <c r="BO376" s="55"/>
      <c r="BP376" s="55"/>
      <c r="BQ376" s="55"/>
      <c r="BR376" s="55"/>
      <c r="BS376" s="55"/>
      <c r="BT376" s="55"/>
      <c r="BU376" s="55"/>
      <c r="BV376" s="55"/>
      <c r="BW376" s="55"/>
      <c r="BX376" s="55"/>
      <c r="BY376" s="55"/>
      <c r="BZ376" s="55"/>
      <c r="CA376" s="55"/>
      <c r="CB376" s="55"/>
    </row>
    <row r="377" spans="1:80" s="60" customFormat="1" x14ac:dyDescent="0.2">
      <c r="A377" s="55"/>
      <c r="B377" s="55"/>
      <c r="C377" s="55"/>
      <c r="D377" s="55"/>
      <c r="E377" s="55"/>
      <c r="F377" s="55"/>
      <c r="G377" s="55"/>
      <c r="H377" s="55"/>
      <c r="I377" s="55"/>
      <c r="J377" s="55"/>
      <c r="K377" s="55"/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  <c r="AC377" s="55"/>
      <c r="AD377" s="55"/>
      <c r="AE377" s="55"/>
      <c r="AF377" s="55"/>
      <c r="AG377" s="55"/>
      <c r="AH377" s="55"/>
      <c r="AI377" s="55"/>
      <c r="AJ377" s="55"/>
      <c r="AK377" s="55"/>
      <c r="AL377" s="55"/>
      <c r="AM377" s="55"/>
      <c r="AN377" s="55"/>
      <c r="AO377" s="55"/>
      <c r="AP377" s="55"/>
      <c r="AQ377" s="55"/>
      <c r="AR377" s="55"/>
      <c r="AS377" s="55"/>
      <c r="AT377" s="55"/>
      <c r="AU377" s="55"/>
      <c r="AV377" s="55"/>
      <c r="AW377" s="55"/>
      <c r="AX377" s="55"/>
      <c r="AY377" s="55"/>
      <c r="AZ377" s="55"/>
      <c r="BA377" s="55"/>
      <c r="BB377" s="55"/>
      <c r="BC377" s="55"/>
      <c r="BD377" s="55"/>
      <c r="BE377" s="55"/>
      <c r="BF377" s="55"/>
      <c r="BG377" s="55"/>
      <c r="BH377" s="55"/>
      <c r="BI377" s="55"/>
      <c r="BJ377" s="55"/>
      <c r="BK377" s="55"/>
      <c r="BL377" s="55"/>
      <c r="BM377" s="55"/>
      <c r="BN377" s="55"/>
      <c r="BO377" s="55"/>
      <c r="BP377" s="55"/>
      <c r="BQ377" s="55"/>
      <c r="BR377" s="55"/>
      <c r="BS377" s="55"/>
      <c r="BT377" s="55"/>
      <c r="BU377" s="55"/>
      <c r="BV377" s="55"/>
      <c r="BW377" s="55"/>
      <c r="BX377" s="55"/>
      <c r="BY377" s="55"/>
      <c r="BZ377" s="55"/>
      <c r="CA377" s="55"/>
      <c r="CB377" s="55"/>
    </row>
    <row r="378" spans="1:80" s="60" customFormat="1" x14ac:dyDescent="0.2">
      <c r="A378" s="55"/>
      <c r="B378" s="55"/>
      <c r="C378" s="55"/>
      <c r="D378" s="55"/>
      <c r="E378" s="55"/>
      <c r="F378" s="55"/>
      <c r="G378" s="55"/>
      <c r="H378" s="55"/>
      <c r="I378" s="55"/>
      <c r="J378" s="55"/>
      <c r="K378" s="55"/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  <c r="AC378" s="55"/>
      <c r="AD378" s="55"/>
      <c r="AE378" s="55"/>
      <c r="AF378" s="55"/>
      <c r="AG378" s="55"/>
      <c r="AH378" s="55"/>
      <c r="AI378" s="55"/>
      <c r="AJ378" s="55"/>
      <c r="AK378" s="55"/>
      <c r="AL378" s="55"/>
      <c r="AM378" s="55"/>
      <c r="AN378" s="55"/>
      <c r="AO378" s="55"/>
      <c r="AP378" s="55"/>
      <c r="AQ378" s="55"/>
      <c r="AR378" s="55"/>
      <c r="AS378" s="55"/>
      <c r="AT378" s="55"/>
      <c r="AU378" s="55"/>
      <c r="AV378" s="55"/>
      <c r="AW378" s="55"/>
      <c r="AX378" s="55"/>
      <c r="AY378" s="55"/>
      <c r="AZ378" s="55"/>
      <c r="BA378" s="55"/>
      <c r="BB378" s="55"/>
      <c r="BC378" s="55"/>
      <c r="BD378" s="55"/>
      <c r="BE378" s="55"/>
      <c r="BF378" s="55"/>
      <c r="BG378" s="55"/>
      <c r="BH378" s="55"/>
      <c r="BI378" s="55"/>
      <c r="BJ378" s="55"/>
      <c r="BK378" s="55"/>
      <c r="BL378" s="55"/>
      <c r="BM378" s="55"/>
      <c r="BN378" s="55"/>
      <c r="BO378" s="55"/>
      <c r="BP378" s="55"/>
      <c r="BQ378" s="55"/>
      <c r="BR378" s="55"/>
      <c r="BS378" s="55"/>
      <c r="BT378" s="55"/>
      <c r="BU378" s="55"/>
      <c r="BV378" s="55"/>
      <c r="BW378" s="55"/>
      <c r="BX378" s="55"/>
      <c r="BY378" s="55"/>
      <c r="BZ378" s="55"/>
      <c r="CA378" s="55"/>
      <c r="CB378" s="55"/>
    </row>
    <row r="379" spans="1:80" s="60" customFormat="1" x14ac:dyDescent="0.2">
      <c r="A379" s="55"/>
      <c r="B379" s="55"/>
      <c r="C379" s="55"/>
      <c r="D379" s="55"/>
      <c r="E379" s="55"/>
      <c r="F379" s="55"/>
      <c r="G379" s="55"/>
      <c r="H379" s="55"/>
      <c r="I379" s="55"/>
      <c r="J379" s="55"/>
      <c r="K379" s="55"/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  <c r="AC379" s="55"/>
      <c r="AD379" s="55"/>
      <c r="AE379" s="55"/>
      <c r="AF379" s="55"/>
      <c r="AG379" s="55"/>
      <c r="AH379" s="55"/>
      <c r="AI379" s="55"/>
      <c r="AJ379" s="55"/>
      <c r="AK379" s="55"/>
      <c r="AL379" s="55"/>
      <c r="AM379" s="55"/>
      <c r="AN379" s="55"/>
      <c r="AO379" s="55"/>
      <c r="AP379" s="55"/>
      <c r="AQ379" s="55"/>
      <c r="AR379" s="55"/>
      <c r="AS379" s="55"/>
      <c r="AT379" s="55"/>
      <c r="AU379" s="55"/>
      <c r="AV379" s="55"/>
      <c r="AW379" s="55"/>
      <c r="AX379" s="55"/>
      <c r="AY379" s="55"/>
      <c r="AZ379" s="55"/>
      <c r="BA379" s="55"/>
      <c r="BB379" s="55"/>
      <c r="BC379" s="55"/>
      <c r="BD379" s="55"/>
      <c r="BE379" s="55"/>
      <c r="BF379" s="55"/>
      <c r="BG379" s="55"/>
      <c r="BH379" s="55"/>
      <c r="BI379" s="55"/>
      <c r="BJ379" s="55"/>
      <c r="BK379" s="55"/>
      <c r="BL379" s="55"/>
      <c r="BM379" s="55"/>
      <c r="BN379" s="55"/>
      <c r="BO379" s="55"/>
      <c r="BP379" s="55"/>
      <c r="BQ379" s="55"/>
      <c r="BR379" s="55"/>
      <c r="BS379" s="55"/>
      <c r="BT379" s="55"/>
      <c r="BU379" s="55"/>
      <c r="BV379" s="55"/>
      <c r="BW379" s="55"/>
      <c r="BX379" s="55"/>
      <c r="BY379" s="55"/>
      <c r="BZ379" s="55"/>
      <c r="CA379" s="55"/>
      <c r="CB379" s="55"/>
    </row>
    <row r="380" spans="1:80" s="60" customFormat="1" x14ac:dyDescent="0.2">
      <c r="A380" s="55"/>
      <c r="B380" s="55"/>
      <c r="C380" s="55"/>
      <c r="D380" s="55"/>
      <c r="E380" s="55"/>
      <c r="F380" s="55"/>
      <c r="G380" s="55"/>
      <c r="H380" s="55"/>
      <c r="I380" s="55"/>
      <c r="J380" s="55"/>
      <c r="K380" s="55"/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  <c r="AC380" s="55"/>
      <c r="AD380" s="55"/>
      <c r="AE380" s="55"/>
      <c r="AF380" s="55"/>
      <c r="AG380" s="55"/>
      <c r="AH380" s="55"/>
      <c r="AI380" s="55"/>
      <c r="AJ380" s="55"/>
      <c r="AK380" s="55"/>
      <c r="AL380" s="55"/>
      <c r="AM380" s="55"/>
      <c r="AN380" s="55"/>
      <c r="AO380" s="55"/>
      <c r="AP380" s="55"/>
      <c r="AQ380" s="55"/>
      <c r="AR380" s="55"/>
      <c r="AS380" s="55"/>
      <c r="AT380" s="55"/>
      <c r="AU380" s="55"/>
      <c r="AV380" s="55"/>
      <c r="AW380" s="55"/>
      <c r="AX380" s="55"/>
      <c r="AY380" s="55"/>
      <c r="AZ380" s="55"/>
      <c r="BA380" s="55"/>
      <c r="BB380" s="55"/>
      <c r="BC380" s="55"/>
      <c r="BD380" s="55"/>
      <c r="BE380" s="55"/>
      <c r="BF380" s="55"/>
      <c r="BG380" s="55"/>
      <c r="BH380" s="55"/>
      <c r="BI380" s="55"/>
      <c r="BJ380" s="55"/>
      <c r="BK380" s="55"/>
      <c r="BL380" s="55"/>
      <c r="BM380" s="55"/>
      <c r="BN380" s="55"/>
      <c r="BO380" s="55"/>
      <c r="BP380" s="55"/>
      <c r="BQ380" s="55"/>
      <c r="BR380" s="55"/>
      <c r="BS380" s="55"/>
      <c r="BT380" s="55"/>
      <c r="BU380" s="55"/>
      <c r="BV380" s="55"/>
      <c r="BW380" s="55"/>
      <c r="BX380" s="55"/>
      <c r="BY380" s="55"/>
      <c r="BZ380" s="55"/>
      <c r="CA380" s="55"/>
      <c r="CB380" s="55"/>
    </row>
    <row r="381" spans="1:80" s="60" customFormat="1" x14ac:dyDescent="0.2">
      <c r="A381" s="55"/>
      <c r="B381" s="55"/>
      <c r="C381" s="55"/>
      <c r="D381" s="55"/>
      <c r="E381" s="55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  <c r="AZ381" s="55"/>
      <c r="BA381" s="55"/>
      <c r="BB381" s="55"/>
      <c r="BC381" s="55"/>
      <c r="BD381" s="55"/>
      <c r="BE381" s="55"/>
      <c r="BF381" s="55"/>
      <c r="BG381" s="55"/>
      <c r="BH381" s="55"/>
      <c r="BI381" s="55"/>
      <c r="BJ381" s="55"/>
      <c r="BK381" s="55"/>
      <c r="BL381" s="55"/>
      <c r="BM381" s="55"/>
      <c r="BN381" s="55"/>
      <c r="BO381" s="55"/>
      <c r="BP381" s="55"/>
      <c r="BQ381" s="55"/>
      <c r="BR381" s="55"/>
      <c r="BS381" s="55"/>
      <c r="BT381" s="55"/>
      <c r="BU381" s="55"/>
      <c r="BV381" s="55"/>
      <c r="BW381" s="55"/>
      <c r="BX381" s="55"/>
      <c r="BY381" s="55"/>
      <c r="BZ381" s="55"/>
      <c r="CA381" s="55"/>
      <c r="CB381" s="55"/>
    </row>
    <row r="382" spans="1:80" s="60" customFormat="1" x14ac:dyDescent="0.2">
      <c r="A382" s="55"/>
      <c r="B382" s="55"/>
      <c r="C382" s="55"/>
      <c r="D382" s="55"/>
      <c r="E382" s="55"/>
      <c r="F382" s="55"/>
      <c r="G382" s="55"/>
      <c r="H382" s="55"/>
      <c r="I382" s="55"/>
      <c r="J382" s="55"/>
      <c r="K382" s="55"/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  <c r="AC382" s="55"/>
      <c r="AD382" s="55"/>
      <c r="AE382" s="55"/>
      <c r="AF382" s="55"/>
      <c r="AG382" s="55"/>
      <c r="AH382" s="55"/>
      <c r="AI382" s="55"/>
      <c r="AJ382" s="55"/>
      <c r="AK382" s="55"/>
      <c r="AL382" s="55"/>
      <c r="AM382" s="55"/>
      <c r="AN382" s="55"/>
      <c r="AO382" s="55"/>
      <c r="AP382" s="55"/>
      <c r="AQ382" s="55"/>
      <c r="AR382" s="55"/>
      <c r="AS382" s="55"/>
      <c r="AT382" s="55"/>
      <c r="AU382" s="55"/>
      <c r="AV382" s="55"/>
      <c r="AW382" s="55"/>
      <c r="AX382" s="55"/>
      <c r="AY382" s="55"/>
      <c r="AZ382" s="55"/>
      <c r="BA382" s="55"/>
      <c r="BB382" s="55"/>
      <c r="BC382" s="55"/>
      <c r="BD382" s="55"/>
      <c r="BE382" s="55"/>
      <c r="BF382" s="55"/>
      <c r="BG382" s="55"/>
      <c r="BH382" s="55"/>
      <c r="BI382" s="55"/>
      <c r="BJ382" s="55"/>
      <c r="BK382" s="55"/>
      <c r="BL382" s="55"/>
      <c r="BM382" s="55"/>
      <c r="BN382" s="55"/>
      <c r="BO382" s="55"/>
      <c r="BP382" s="55"/>
      <c r="BQ382" s="55"/>
      <c r="BR382" s="55"/>
      <c r="BS382" s="55"/>
      <c r="BT382" s="55"/>
      <c r="BU382" s="55"/>
      <c r="BV382" s="55"/>
      <c r="BW382" s="55"/>
      <c r="BX382" s="55"/>
      <c r="BY382" s="55"/>
      <c r="BZ382" s="55"/>
      <c r="CA382" s="55"/>
      <c r="CB382" s="55"/>
    </row>
    <row r="383" spans="1:80" s="60" customFormat="1" x14ac:dyDescent="0.2">
      <c r="A383" s="55"/>
      <c r="B383" s="55"/>
      <c r="C383" s="55"/>
      <c r="D383" s="55"/>
      <c r="E383" s="55"/>
      <c r="F383" s="55"/>
      <c r="G383" s="55"/>
      <c r="H383" s="55"/>
      <c r="I383" s="55"/>
      <c r="J383" s="55"/>
      <c r="K383" s="55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  <c r="AC383" s="55"/>
      <c r="AD383" s="55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55"/>
      <c r="AV383" s="55"/>
      <c r="AW383" s="55"/>
      <c r="AX383" s="55"/>
      <c r="AY383" s="55"/>
      <c r="AZ383" s="55"/>
      <c r="BA383" s="55"/>
      <c r="BB383" s="55"/>
      <c r="BC383" s="55"/>
      <c r="BD383" s="55"/>
      <c r="BE383" s="55"/>
      <c r="BF383" s="55"/>
      <c r="BG383" s="55"/>
      <c r="BH383" s="55"/>
      <c r="BI383" s="55"/>
      <c r="BJ383" s="55"/>
      <c r="BK383" s="55"/>
      <c r="BL383" s="55"/>
      <c r="BM383" s="55"/>
      <c r="BN383" s="55"/>
      <c r="BO383" s="55"/>
      <c r="BP383" s="55"/>
      <c r="BQ383" s="55"/>
      <c r="BR383" s="55"/>
      <c r="BS383" s="55"/>
      <c r="BT383" s="55"/>
      <c r="BU383" s="55"/>
      <c r="BV383" s="55"/>
      <c r="BW383" s="55"/>
      <c r="BX383" s="55"/>
      <c r="BY383" s="55"/>
      <c r="BZ383" s="55"/>
      <c r="CA383" s="55"/>
      <c r="CB383" s="55"/>
    </row>
    <row r="384" spans="1:80" s="60" customFormat="1" x14ac:dyDescent="0.2">
      <c r="A384" s="55"/>
      <c r="B384" s="55"/>
      <c r="C384" s="55"/>
      <c r="D384" s="55"/>
      <c r="E384" s="55"/>
      <c r="F384" s="55"/>
      <c r="G384" s="55"/>
      <c r="H384" s="55"/>
      <c r="I384" s="55"/>
      <c r="J384" s="55"/>
      <c r="K384" s="55"/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  <c r="AC384" s="55"/>
      <c r="AD384" s="55"/>
      <c r="AE384" s="55"/>
      <c r="AF384" s="55"/>
      <c r="AG384" s="55"/>
      <c r="AH384" s="55"/>
      <c r="AI384" s="55"/>
      <c r="AJ384" s="55"/>
      <c r="AK384" s="55"/>
      <c r="AL384" s="55"/>
      <c r="AM384" s="55"/>
      <c r="AN384" s="55"/>
      <c r="AO384" s="55"/>
      <c r="AP384" s="55"/>
      <c r="AQ384" s="55"/>
      <c r="AR384" s="55"/>
      <c r="AS384" s="55"/>
      <c r="AT384" s="55"/>
      <c r="AU384" s="55"/>
      <c r="AV384" s="55"/>
      <c r="AW384" s="55"/>
      <c r="AX384" s="55"/>
      <c r="AY384" s="55"/>
      <c r="AZ384" s="55"/>
      <c r="BA384" s="55"/>
      <c r="BB384" s="55"/>
      <c r="BC384" s="55"/>
      <c r="BD384" s="55"/>
      <c r="BE384" s="55"/>
      <c r="BF384" s="55"/>
      <c r="BG384" s="55"/>
      <c r="BH384" s="55"/>
      <c r="BI384" s="55"/>
      <c r="BJ384" s="55"/>
      <c r="BK384" s="55"/>
      <c r="BL384" s="55"/>
      <c r="BM384" s="55"/>
      <c r="BN384" s="55"/>
      <c r="BO384" s="55"/>
      <c r="BP384" s="55"/>
      <c r="BQ384" s="55"/>
      <c r="BR384" s="55"/>
      <c r="BS384" s="55"/>
      <c r="BT384" s="55"/>
      <c r="BU384" s="55"/>
      <c r="BV384" s="55"/>
      <c r="BW384" s="55"/>
      <c r="BX384" s="55"/>
      <c r="BY384" s="55"/>
      <c r="BZ384" s="55"/>
      <c r="CA384" s="55"/>
      <c r="CB384" s="55"/>
    </row>
    <row r="385" spans="1:80" s="60" customFormat="1" x14ac:dyDescent="0.2">
      <c r="A385" s="55"/>
      <c r="B385" s="55"/>
      <c r="C385" s="55"/>
      <c r="D385" s="55"/>
      <c r="E385" s="55"/>
      <c r="F385" s="55"/>
      <c r="G385" s="55"/>
      <c r="H385" s="55"/>
      <c r="I385" s="55"/>
      <c r="J385" s="55"/>
      <c r="K385" s="55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  <c r="AC385" s="55"/>
      <c r="AD385" s="55"/>
      <c r="AE385" s="55"/>
      <c r="AF385" s="55"/>
      <c r="AG385" s="55"/>
      <c r="AH385" s="55"/>
      <c r="AI385" s="55"/>
      <c r="AJ385" s="55"/>
      <c r="AK385" s="55"/>
      <c r="AL385" s="55"/>
      <c r="AM385" s="55"/>
      <c r="AN385" s="55"/>
      <c r="AO385" s="55"/>
      <c r="AP385" s="55"/>
      <c r="AQ385" s="55"/>
      <c r="AR385" s="55"/>
      <c r="AS385" s="55"/>
      <c r="AT385" s="5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</row>
    <row r="386" spans="1:80" s="60" customFormat="1" x14ac:dyDescent="0.2">
      <c r="A386" s="55"/>
      <c r="B386" s="55"/>
      <c r="C386" s="55"/>
      <c r="D386" s="55"/>
      <c r="E386" s="55"/>
      <c r="F386" s="55"/>
      <c r="G386" s="55"/>
      <c r="H386" s="55"/>
      <c r="I386" s="55"/>
      <c r="J386" s="55"/>
      <c r="K386" s="55"/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  <c r="AC386" s="55"/>
      <c r="AD386" s="55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  <c r="AU386" s="55"/>
      <c r="AV386" s="55"/>
      <c r="AW386" s="55"/>
      <c r="AX386" s="55"/>
      <c r="AY386" s="55"/>
      <c r="AZ386" s="55"/>
      <c r="BA386" s="55"/>
      <c r="BB386" s="55"/>
      <c r="BC386" s="55"/>
      <c r="BD386" s="55"/>
      <c r="BE386" s="55"/>
      <c r="BF386" s="55"/>
      <c r="BG386" s="55"/>
      <c r="BH386" s="55"/>
      <c r="BI386" s="55"/>
      <c r="BJ386" s="55"/>
      <c r="BK386" s="55"/>
      <c r="BL386" s="55"/>
      <c r="BM386" s="55"/>
      <c r="BN386" s="55"/>
      <c r="BO386" s="55"/>
      <c r="BP386" s="55"/>
      <c r="BQ386" s="55"/>
      <c r="BR386" s="55"/>
      <c r="BS386" s="55"/>
      <c r="BT386" s="55"/>
      <c r="BU386" s="55"/>
      <c r="BV386" s="55"/>
      <c r="BW386" s="55"/>
      <c r="BX386" s="55"/>
      <c r="BY386" s="55"/>
      <c r="BZ386" s="55"/>
      <c r="CA386" s="55"/>
      <c r="CB386" s="55"/>
    </row>
    <row r="387" spans="1:80" s="60" customFormat="1" x14ac:dyDescent="0.2">
      <c r="A387" s="55"/>
      <c r="B387" s="55"/>
      <c r="C387" s="55"/>
      <c r="D387" s="55"/>
      <c r="E387" s="55"/>
      <c r="F387" s="55"/>
      <c r="G387" s="55"/>
      <c r="H387" s="55"/>
      <c r="I387" s="55"/>
      <c r="J387" s="55"/>
      <c r="K387" s="55"/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  <c r="AC387" s="55"/>
      <c r="AD387" s="55"/>
      <c r="AE387" s="55"/>
      <c r="AF387" s="55"/>
      <c r="AG387" s="55"/>
      <c r="AH387" s="55"/>
      <c r="AI387" s="55"/>
      <c r="AJ387" s="55"/>
      <c r="AK387" s="55"/>
      <c r="AL387" s="55"/>
      <c r="AM387" s="55"/>
      <c r="AN387" s="55"/>
      <c r="AO387" s="55"/>
      <c r="AP387" s="55"/>
      <c r="AQ387" s="55"/>
      <c r="AR387" s="55"/>
      <c r="AS387" s="55"/>
      <c r="AT387" s="55"/>
      <c r="AU387" s="55"/>
      <c r="AV387" s="55"/>
      <c r="AW387" s="55"/>
      <c r="AX387" s="55"/>
      <c r="AY387" s="55"/>
      <c r="AZ387" s="55"/>
      <c r="BA387" s="55"/>
      <c r="BB387" s="55"/>
      <c r="BC387" s="55"/>
      <c r="BD387" s="55"/>
      <c r="BE387" s="55"/>
      <c r="BF387" s="55"/>
      <c r="BG387" s="55"/>
      <c r="BH387" s="55"/>
      <c r="BI387" s="55"/>
      <c r="BJ387" s="55"/>
      <c r="BK387" s="55"/>
      <c r="BL387" s="55"/>
      <c r="BM387" s="55"/>
      <c r="BN387" s="55"/>
      <c r="BO387" s="55"/>
      <c r="BP387" s="55"/>
      <c r="BQ387" s="55"/>
      <c r="BR387" s="55"/>
      <c r="BS387" s="55"/>
      <c r="BT387" s="55"/>
      <c r="BU387" s="55"/>
      <c r="BV387" s="55"/>
      <c r="BW387" s="55"/>
      <c r="BX387" s="55"/>
      <c r="BY387" s="55"/>
      <c r="BZ387" s="55"/>
      <c r="CA387" s="55"/>
      <c r="CB387" s="55"/>
    </row>
    <row r="388" spans="1:80" s="60" customFormat="1" x14ac:dyDescent="0.2">
      <c r="A388" s="55"/>
      <c r="B388" s="55"/>
      <c r="C388" s="55"/>
      <c r="D388" s="55"/>
      <c r="E388" s="55"/>
      <c r="F388" s="55"/>
      <c r="G388" s="55"/>
      <c r="H388" s="55"/>
      <c r="I388" s="55"/>
      <c r="J388" s="55"/>
      <c r="K388" s="55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  <c r="AC388" s="55"/>
      <c r="AD388" s="55"/>
      <c r="AE388" s="55"/>
      <c r="AF388" s="55"/>
      <c r="AG388" s="55"/>
      <c r="AH388" s="55"/>
      <c r="AI388" s="55"/>
      <c r="AJ388" s="55"/>
      <c r="AK388" s="55"/>
      <c r="AL388" s="55"/>
      <c r="AM388" s="55"/>
      <c r="AN388" s="55"/>
      <c r="AO388" s="55"/>
      <c r="AP388" s="55"/>
      <c r="AQ388" s="55"/>
      <c r="AR388" s="55"/>
      <c r="AS388" s="55"/>
      <c r="AT388" s="55"/>
      <c r="AU388" s="55"/>
      <c r="AV388" s="55"/>
      <c r="AW388" s="55"/>
      <c r="AX388" s="55"/>
      <c r="AY388" s="55"/>
      <c r="AZ388" s="55"/>
      <c r="BA388" s="55"/>
      <c r="BB388" s="55"/>
      <c r="BC388" s="55"/>
      <c r="BD388" s="55"/>
      <c r="BE388" s="55"/>
      <c r="BF388" s="55"/>
      <c r="BG388" s="55"/>
      <c r="BH388" s="55"/>
      <c r="BI388" s="55"/>
      <c r="BJ388" s="55"/>
      <c r="BK388" s="55"/>
      <c r="BL388" s="55"/>
      <c r="BM388" s="55"/>
      <c r="BN388" s="55"/>
      <c r="BO388" s="55"/>
      <c r="BP388" s="55"/>
      <c r="BQ388" s="55"/>
      <c r="BR388" s="55"/>
      <c r="BS388" s="55"/>
      <c r="BT388" s="55"/>
      <c r="BU388" s="55"/>
      <c r="BV388" s="55"/>
      <c r="BW388" s="55"/>
      <c r="BX388" s="55"/>
      <c r="BY388" s="55"/>
      <c r="BZ388" s="55"/>
      <c r="CA388" s="55"/>
      <c r="CB388" s="55"/>
    </row>
    <row r="389" spans="1:80" s="60" customFormat="1" x14ac:dyDescent="0.2">
      <c r="A389" s="55"/>
      <c r="B389" s="55"/>
      <c r="C389" s="55"/>
      <c r="D389" s="55"/>
      <c r="E389" s="55"/>
      <c r="F389" s="55"/>
      <c r="G389" s="55"/>
      <c r="H389" s="55"/>
      <c r="I389" s="55"/>
      <c r="J389" s="55"/>
      <c r="K389" s="55"/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  <c r="AC389" s="55"/>
      <c r="AD389" s="55"/>
      <c r="AE389" s="55"/>
      <c r="AF389" s="55"/>
      <c r="AG389" s="55"/>
      <c r="AH389" s="55"/>
      <c r="AI389" s="55"/>
      <c r="AJ389" s="55"/>
      <c r="AK389" s="55"/>
      <c r="AL389" s="55"/>
      <c r="AM389" s="55"/>
      <c r="AN389" s="55"/>
      <c r="AO389" s="55"/>
      <c r="AP389" s="55"/>
      <c r="AQ389" s="55"/>
      <c r="AR389" s="55"/>
      <c r="AS389" s="55"/>
      <c r="AT389" s="55"/>
      <c r="AU389" s="55"/>
      <c r="AV389" s="55"/>
      <c r="AW389" s="55"/>
      <c r="AX389" s="55"/>
      <c r="AY389" s="55"/>
      <c r="AZ389" s="55"/>
      <c r="BA389" s="55"/>
      <c r="BB389" s="55"/>
      <c r="BC389" s="55"/>
      <c r="BD389" s="55"/>
      <c r="BE389" s="55"/>
      <c r="BF389" s="55"/>
      <c r="BG389" s="55"/>
      <c r="BH389" s="55"/>
      <c r="BI389" s="55"/>
      <c r="BJ389" s="55"/>
      <c r="BK389" s="55"/>
      <c r="BL389" s="55"/>
      <c r="BM389" s="55"/>
      <c r="BN389" s="55"/>
      <c r="BO389" s="55"/>
      <c r="BP389" s="55"/>
      <c r="BQ389" s="55"/>
      <c r="BR389" s="55"/>
      <c r="BS389" s="55"/>
      <c r="BT389" s="55"/>
      <c r="BU389" s="55"/>
      <c r="BV389" s="55"/>
      <c r="BW389" s="55"/>
      <c r="BX389" s="55"/>
      <c r="BY389" s="55"/>
      <c r="BZ389" s="55"/>
      <c r="CA389" s="55"/>
      <c r="CB389" s="55"/>
    </row>
    <row r="390" spans="1:80" s="60" customFormat="1" x14ac:dyDescent="0.2">
      <c r="A390" s="55"/>
      <c r="B390" s="55"/>
      <c r="C390" s="55"/>
      <c r="D390" s="55"/>
      <c r="E390" s="55"/>
      <c r="F390" s="55"/>
      <c r="G390" s="55"/>
      <c r="H390" s="55"/>
      <c r="I390" s="55"/>
      <c r="J390" s="55"/>
      <c r="K390" s="55"/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  <c r="AC390" s="55"/>
      <c r="AD390" s="55"/>
      <c r="AE390" s="55"/>
      <c r="AF390" s="55"/>
      <c r="AG390" s="55"/>
      <c r="AH390" s="55"/>
      <c r="AI390" s="55"/>
      <c r="AJ390" s="55"/>
      <c r="AK390" s="55"/>
      <c r="AL390" s="55"/>
      <c r="AM390" s="55"/>
      <c r="AN390" s="55"/>
      <c r="AO390" s="55"/>
      <c r="AP390" s="55"/>
      <c r="AQ390" s="55"/>
      <c r="AR390" s="55"/>
      <c r="AS390" s="55"/>
      <c r="AT390" s="55"/>
      <c r="AU390" s="55"/>
      <c r="AV390" s="55"/>
      <c r="AW390" s="55"/>
      <c r="AX390" s="55"/>
      <c r="AY390" s="55"/>
      <c r="AZ390" s="55"/>
      <c r="BA390" s="55"/>
      <c r="BB390" s="55"/>
      <c r="BC390" s="55"/>
      <c r="BD390" s="55"/>
      <c r="BE390" s="55"/>
      <c r="BF390" s="55"/>
      <c r="BG390" s="55"/>
      <c r="BH390" s="55"/>
      <c r="BI390" s="55"/>
      <c r="BJ390" s="55"/>
      <c r="BK390" s="55"/>
      <c r="BL390" s="55"/>
      <c r="BM390" s="55"/>
      <c r="BN390" s="55"/>
      <c r="BO390" s="55"/>
      <c r="BP390" s="55"/>
      <c r="BQ390" s="55"/>
      <c r="BR390" s="55"/>
      <c r="BS390" s="55"/>
      <c r="BT390" s="55"/>
      <c r="BU390" s="55"/>
      <c r="BV390" s="55"/>
      <c r="BW390" s="55"/>
      <c r="BX390" s="55"/>
      <c r="BY390" s="55"/>
      <c r="BZ390" s="55"/>
      <c r="CA390" s="55"/>
      <c r="CB390" s="55"/>
    </row>
    <row r="391" spans="1:80" s="60" customFormat="1" x14ac:dyDescent="0.2">
      <c r="A391" s="55"/>
      <c r="B391" s="55"/>
      <c r="C391" s="55"/>
      <c r="D391" s="55"/>
      <c r="E391" s="55"/>
      <c r="F391" s="55"/>
      <c r="G391" s="55"/>
      <c r="H391" s="55"/>
      <c r="I391" s="55"/>
      <c r="J391" s="55"/>
      <c r="K391" s="55"/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  <c r="AC391" s="55"/>
      <c r="AD391" s="55"/>
      <c r="AE391" s="55"/>
      <c r="AF391" s="55"/>
      <c r="AG391" s="55"/>
      <c r="AH391" s="55"/>
      <c r="AI391" s="55"/>
      <c r="AJ391" s="55"/>
      <c r="AK391" s="55"/>
      <c r="AL391" s="55"/>
      <c r="AM391" s="55"/>
      <c r="AN391" s="55"/>
      <c r="AO391" s="55"/>
      <c r="AP391" s="55"/>
      <c r="AQ391" s="55"/>
      <c r="AR391" s="55"/>
      <c r="AS391" s="55"/>
      <c r="AT391" s="55"/>
      <c r="AU391" s="55"/>
      <c r="AV391" s="55"/>
      <c r="AW391" s="55"/>
      <c r="AX391" s="55"/>
      <c r="AY391" s="55"/>
      <c r="AZ391" s="55"/>
      <c r="BA391" s="55"/>
      <c r="BB391" s="55"/>
      <c r="BC391" s="55"/>
      <c r="BD391" s="55"/>
      <c r="BE391" s="55"/>
      <c r="BF391" s="55"/>
      <c r="BG391" s="55"/>
      <c r="BH391" s="55"/>
      <c r="BI391" s="55"/>
      <c r="BJ391" s="55"/>
      <c r="BK391" s="55"/>
      <c r="BL391" s="55"/>
      <c r="BM391" s="55"/>
      <c r="BN391" s="55"/>
      <c r="BO391" s="55"/>
      <c r="BP391" s="55"/>
      <c r="BQ391" s="55"/>
      <c r="BR391" s="55"/>
      <c r="BS391" s="55"/>
      <c r="BT391" s="55"/>
      <c r="BU391" s="55"/>
      <c r="BV391" s="55"/>
      <c r="BW391" s="55"/>
      <c r="BX391" s="55"/>
      <c r="BY391" s="55"/>
      <c r="BZ391" s="55"/>
      <c r="CA391" s="55"/>
      <c r="CB391" s="55"/>
    </row>
    <row r="392" spans="1:80" s="60" customFormat="1" x14ac:dyDescent="0.2">
      <c r="A392" s="55"/>
      <c r="B392" s="55"/>
      <c r="C392" s="55"/>
      <c r="D392" s="55"/>
      <c r="E392" s="55"/>
      <c r="F392" s="55"/>
      <c r="G392" s="55"/>
      <c r="H392" s="55"/>
      <c r="I392" s="55"/>
      <c r="J392" s="55"/>
      <c r="K392" s="55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  <c r="AC392" s="55"/>
      <c r="AD392" s="55"/>
      <c r="AE392" s="55"/>
      <c r="AF392" s="55"/>
      <c r="AG392" s="55"/>
      <c r="AH392" s="55"/>
      <c r="AI392" s="55"/>
      <c r="AJ392" s="55"/>
      <c r="AK392" s="55"/>
      <c r="AL392" s="55"/>
      <c r="AM392" s="55"/>
      <c r="AN392" s="55"/>
      <c r="AO392" s="55"/>
      <c r="AP392" s="55"/>
      <c r="AQ392" s="55"/>
      <c r="AR392" s="55"/>
      <c r="AS392" s="55"/>
      <c r="AT392" s="55"/>
      <c r="AU392" s="55"/>
      <c r="AV392" s="55"/>
      <c r="AW392" s="55"/>
      <c r="AX392" s="55"/>
      <c r="AY392" s="55"/>
      <c r="AZ392" s="55"/>
      <c r="BA392" s="55"/>
      <c r="BB392" s="55"/>
      <c r="BC392" s="55"/>
      <c r="BD392" s="55"/>
      <c r="BE392" s="55"/>
      <c r="BF392" s="55"/>
      <c r="BG392" s="55"/>
      <c r="BH392" s="55"/>
      <c r="BI392" s="55"/>
      <c r="BJ392" s="55"/>
      <c r="BK392" s="55"/>
      <c r="BL392" s="55"/>
      <c r="BM392" s="55"/>
      <c r="BN392" s="55"/>
      <c r="BO392" s="55"/>
      <c r="BP392" s="55"/>
      <c r="BQ392" s="55"/>
      <c r="BR392" s="55"/>
      <c r="BS392" s="55"/>
      <c r="BT392" s="55"/>
      <c r="BU392" s="55"/>
      <c r="BV392" s="55"/>
      <c r="BW392" s="55"/>
      <c r="BX392" s="55"/>
      <c r="BY392" s="55"/>
      <c r="BZ392" s="55"/>
      <c r="CA392" s="55"/>
      <c r="CB392" s="55"/>
    </row>
    <row r="393" spans="1:80" s="60" customFormat="1" x14ac:dyDescent="0.2">
      <c r="A393" s="55"/>
      <c r="B393" s="55"/>
      <c r="C393" s="55"/>
      <c r="D393" s="55"/>
      <c r="E393" s="55"/>
      <c r="F393" s="55"/>
      <c r="G393" s="55"/>
      <c r="H393" s="55"/>
      <c r="I393" s="55"/>
      <c r="J393" s="55"/>
      <c r="K393" s="55"/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  <c r="AC393" s="55"/>
      <c r="AD393" s="55"/>
      <c r="AE393" s="55"/>
      <c r="AF393" s="55"/>
      <c r="AG393" s="55"/>
      <c r="AH393" s="55"/>
      <c r="AI393" s="55"/>
      <c r="AJ393" s="55"/>
      <c r="AK393" s="55"/>
      <c r="AL393" s="55"/>
      <c r="AM393" s="55"/>
      <c r="AN393" s="55"/>
      <c r="AO393" s="55"/>
      <c r="AP393" s="55"/>
      <c r="AQ393" s="55"/>
      <c r="AR393" s="55"/>
      <c r="AS393" s="55"/>
      <c r="AT393" s="55"/>
      <c r="AU393" s="55"/>
      <c r="AV393" s="55"/>
      <c r="AW393" s="55"/>
      <c r="AX393" s="55"/>
      <c r="AY393" s="55"/>
      <c r="AZ393" s="55"/>
      <c r="BA393" s="55"/>
      <c r="BB393" s="55"/>
      <c r="BC393" s="55"/>
      <c r="BD393" s="55"/>
      <c r="BE393" s="55"/>
      <c r="BF393" s="55"/>
      <c r="BG393" s="55"/>
      <c r="BH393" s="55"/>
      <c r="BI393" s="55"/>
      <c r="BJ393" s="55"/>
      <c r="BK393" s="55"/>
      <c r="BL393" s="55"/>
      <c r="BM393" s="55"/>
      <c r="BN393" s="55"/>
      <c r="BO393" s="55"/>
      <c r="BP393" s="55"/>
      <c r="BQ393" s="55"/>
      <c r="BR393" s="55"/>
      <c r="BS393" s="55"/>
      <c r="BT393" s="55"/>
      <c r="BU393" s="55"/>
      <c r="BV393" s="55"/>
      <c r="BW393" s="55"/>
      <c r="BX393" s="55"/>
      <c r="BY393" s="55"/>
      <c r="BZ393" s="55"/>
      <c r="CA393" s="55"/>
      <c r="CB393" s="55"/>
    </row>
    <row r="394" spans="1:80" s="60" customFormat="1" x14ac:dyDescent="0.2">
      <c r="A394" s="55"/>
      <c r="B394" s="55"/>
      <c r="C394" s="55"/>
      <c r="D394" s="55"/>
      <c r="E394" s="55"/>
      <c r="F394" s="55"/>
      <c r="G394" s="55"/>
      <c r="H394" s="55"/>
      <c r="I394" s="55"/>
      <c r="J394" s="55"/>
      <c r="K394" s="55"/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  <c r="AC394" s="55"/>
      <c r="AD394" s="55"/>
      <c r="AE394" s="55"/>
      <c r="AF394" s="55"/>
      <c r="AG394" s="55"/>
      <c r="AH394" s="55"/>
      <c r="AI394" s="55"/>
      <c r="AJ394" s="55"/>
      <c r="AK394" s="55"/>
      <c r="AL394" s="55"/>
      <c r="AM394" s="55"/>
      <c r="AN394" s="55"/>
      <c r="AO394" s="55"/>
      <c r="AP394" s="55"/>
      <c r="AQ394" s="55"/>
      <c r="AR394" s="55"/>
      <c r="AS394" s="55"/>
      <c r="AT394" s="55"/>
      <c r="AU394" s="55"/>
      <c r="AV394" s="55"/>
      <c r="AW394" s="55"/>
      <c r="AX394" s="55"/>
      <c r="AY394" s="55"/>
      <c r="AZ394" s="55"/>
      <c r="BA394" s="55"/>
      <c r="BB394" s="55"/>
      <c r="BC394" s="55"/>
      <c r="BD394" s="55"/>
      <c r="BE394" s="55"/>
      <c r="BF394" s="55"/>
      <c r="BG394" s="55"/>
      <c r="BH394" s="55"/>
      <c r="BI394" s="55"/>
      <c r="BJ394" s="55"/>
      <c r="BK394" s="55"/>
      <c r="BL394" s="55"/>
      <c r="BM394" s="55"/>
      <c r="BN394" s="55"/>
      <c r="BO394" s="55"/>
      <c r="BP394" s="55"/>
      <c r="BQ394" s="55"/>
      <c r="BR394" s="55"/>
      <c r="BS394" s="55"/>
      <c r="BT394" s="55"/>
      <c r="BU394" s="55"/>
      <c r="BV394" s="55"/>
      <c r="BW394" s="55"/>
      <c r="BX394" s="55"/>
      <c r="BY394" s="55"/>
      <c r="BZ394" s="55"/>
      <c r="CA394" s="55"/>
      <c r="CB394" s="55"/>
    </row>
    <row r="395" spans="1:80" s="60" customFormat="1" x14ac:dyDescent="0.2">
      <c r="A395" s="55"/>
      <c r="B395" s="55"/>
      <c r="C395" s="55"/>
      <c r="D395" s="55"/>
      <c r="E395" s="55"/>
      <c r="F395" s="55"/>
      <c r="G395" s="55"/>
      <c r="H395" s="55"/>
      <c r="I395" s="55"/>
      <c r="J395" s="55"/>
      <c r="K395" s="55"/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  <c r="AC395" s="55"/>
      <c r="AD395" s="5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  <c r="AU395" s="55"/>
      <c r="AV395" s="55"/>
      <c r="AW395" s="55"/>
      <c r="AX395" s="55"/>
      <c r="AY395" s="55"/>
      <c r="AZ395" s="55"/>
      <c r="BA395" s="55"/>
      <c r="BB395" s="55"/>
      <c r="BC395" s="55"/>
      <c r="BD395" s="55"/>
      <c r="BE395" s="55"/>
      <c r="BF395" s="55"/>
      <c r="BG395" s="55"/>
      <c r="BH395" s="55"/>
      <c r="BI395" s="55"/>
      <c r="BJ395" s="55"/>
      <c r="BK395" s="55"/>
      <c r="BL395" s="55"/>
      <c r="BM395" s="55"/>
      <c r="BN395" s="55"/>
      <c r="BO395" s="55"/>
      <c r="BP395" s="55"/>
      <c r="BQ395" s="55"/>
      <c r="BR395" s="55"/>
      <c r="BS395" s="55"/>
      <c r="BT395" s="55"/>
      <c r="BU395" s="55"/>
      <c r="BV395" s="55"/>
      <c r="BW395" s="55"/>
      <c r="BX395" s="55"/>
      <c r="BY395" s="55"/>
      <c r="BZ395" s="55"/>
      <c r="CA395" s="55"/>
      <c r="CB395" s="55"/>
    </row>
    <row r="396" spans="1:80" s="60" customFormat="1" x14ac:dyDescent="0.2">
      <c r="A396" s="55"/>
      <c r="B396" s="55"/>
      <c r="C396" s="55"/>
      <c r="D396" s="55"/>
      <c r="E396" s="55"/>
      <c r="F396" s="55"/>
      <c r="G396" s="55"/>
      <c r="H396" s="55"/>
      <c r="I396" s="55"/>
      <c r="J396" s="55"/>
      <c r="K396" s="55"/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  <c r="AC396" s="55"/>
      <c r="AD396" s="55"/>
      <c r="AE396" s="55"/>
      <c r="AF396" s="55"/>
      <c r="AG396" s="55"/>
      <c r="AH396" s="55"/>
      <c r="AI396" s="55"/>
      <c r="AJ396" s="55"/>
      <c r="AK396" s="55"/>
      <c r="AL396" s="55"/>
      <c r="AM396" s="55"/>
      <c r="AN396" s="55"/>
      <c r="AO396" s="55"/>
      <c r="AP396" s="55"/>
      <c r="AQ396" s="55"/>
      <c r="AR396" s="55"/>
      <c r="AS396" s="55"/>
      <c r="AT396" s="55"/>
      <c r="AU396" s="55"/>
      <c r="AV396" s="55"/>
      <c r="AW396" s="55"/>
      <c r="AX396" s="55"/>
      <c r="AY396" s="55"/>
      <c r="AZ396" s="55"/>
      <c r="BA396" s="55"/>
      <c r="BB396" s="55"/>
      <c r="BC396" s="55"/>
      <c r="BD396" s="55"/>
      <c r="BE396" s="55"/>
      <c r="BF396" s="55"/>
      <c r="BG396" s="55"/>
      <c r="BH396" s="55"/>
      <c r="BI396" s="55"/>
      <c r="BJ396" s="55"/>
      <c r="BK396" s="55"/>
      <c r="BL396" s="55"/>
      <c r="BM396" s="55"/>
      <c r="BN396" s="55"/>
      <c r="BO396" s="55"/>
      <c r="BP396" s="55"/>
      <c r="BQ396" s="55"/>
      <c r="BR396" s="55"/>
      <c r="BS396" s="55"/>
      <c r="BT396" s="55"/>
      <c r="BU396" s="55"/>
      <c r="BV396" s="55"/>
      <c r="BW396" s="55"/>
      <c r="BX396" s="55"/>
      <c r="BY396" s="55"/>
      <c r="BZ396" s="55"/>
      <c r="CA396" s="55"/>
      <c r="CB396" s="55"/>
    </row>
    <row r="397" spans="1:80" s="60" customFormat="1" x14ac:dyDescent="0.2">
      <c r="A397" s="55"/>
      <c r="B397" s="55"/>
      <c r="C397" s="55"/>
      <c r="D397" s="55"/>
      <c r="E397" s="55"/>
      <c r="F397" s="55"/>
      <c r="G397" s="55"/>
      <c r="H397" s="55"/>
      <c r="I397" s="55"/>
      <c r="J397" s="55"/>
      <c r="K397" s="55"/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  <c r="AC397" s="55"/>
      <c r="AD397" s="55"/>
      <c r="AE397" s="55"/>
      <c r="AF397" s="55"/>
      <c r="AG397" s="55"/>
      <c r="AH397" s="55"/>
      <c r="AI397" s="55"/>
      <c r="AJ397" s="55"/>
      <c r="AK397" s="55"/>
      <c r="AL397" s="55"/>
      <c r="AM397" s="55"/>
      <c r="AN397" s="55"/>
      <c r="AO397" s="55"/>
      <c r="AP397" s="55"/>
      <c r="AQ397" s="55"/>
      <c r="AR397" s="55"/>
      <c r="AS397" s="55"/>
      <c r="AT397" s="55"/>
      <c r="AU397" s="55"/>
      <c r="AV397" s="55"/>
      <c r="AW397" s="55"/>
      <c r="AX397" s="55"/>
      <c r="AY397" s="55"/>
      <c r="AZ397" s="55"/>
      <c r="BA397" s="55"/>
      <c r="BB397" s="55"/>
      <c r="BC397" s="55"/>
      <c r="BD397" s="55"/>
      <c r="BE397" s="55"/>
      <c r="BF397" s="55"/>
      <c r="BG397" s="55"/>
      <c r="BH397" s="55"/>
      <c r="BI397" s="55"/>
      <c r="BJ397" s="55"/>
      <c r="BK397" s="55"/>
      <c r="BL397" s="55"/>
      <c r="BM397" s="55"/>
      <c r="BN397" s="55"/>
      <c r="BO397" s="55"/>
      <c r="BP397" s="55"/>
      <c r="BQ397" s="55"/>
      <c r="BR397" s="55"/>
      <c r="BS397" s="55"/>
      <c r="BT397" s="55"/>
      <c r="BU397" s="55"/>
      <c r="BV397" s="55"/>
      <c r="BW397" s="55"/>
      <c r="BX397" s="55"/>
      <c r="BY397" s="55"/>
      <c r="BZ397" s="55"/>
      <c r="CA397" s="55"/>
      <c r="CB397" s="55"/>
    </row>
    <row r="398" spans="1:80" s="60" customFormat="1" x14ac:dyDescent="0.2">
      <c r="A398" s="55"/>
      <c r="B398" s="55"/>
      <c r="C398" s="55"/>
      <c r="D398" s="55"/>
      <c r="E398" s="55"/>
      <c r="F398" s="55"/>
      <c r="G398" s="55"/>
      <c r="H398" s="55"/>
      <c r="I398" s="55"/>
      <c r="J398" s="55"/>
      <c r="K398" s="55"/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  <c r="AC398" s="55"/>
      <c r="AD398" s="55"/>
      <c r="AE398" s="55"/>
      <c r="AF398" s="55"/>
      <c r="AG398" s="55"/>
      <c r="AH398" s="55"/>
      <c r="AI398" s="55"/>
      <c r="AJ398" s="55"/>
      <c r="AK398" s="55"/>
      <c r="AL398" s="55"/>
      <c r="AM398" s="55"/>
      <c r="AN398" s="55"/>
      <c r="AO398" s="55"/>
      <c r="AP398" s="55"/>
      <c r="AQ398" s="55"/>
      <c r="AR398" s="55"/>
      <c r="AS398" s="55"/>
      <c r="AT398" s="55"/>
      <c r="AU398" s="55"/>
      <c r="AV398" s="55"/>
      <c r="AW398" s="55"/>
      <c r="AX398" s="55"/>
      <c r="AY398" s="55"/>
      <c r="AZ398" s="55"/>
      <c r="BA398" s="55"/>
      <c r="BB398" s="55"/>
      <c r="BC398" s="55"/>
      <c r="BD398" s="55"/>
      <c r="BE398" s="55"/>
      <c r="BF398" s="55"/>
      <c r="BG398" s="55"/>
      <c r="BH398" s="55"/>
      <c r="BI398" s="55"/>
      <c r="BJ398" s="55"/>
      <c r="BK398" s="55"/>
      <c r="BL398" s="55"/>
      <c r="BM398" s="55"/>
      <c r="BN398" s="55"/>
      <c r="BO398" s="55"/>
      <c r="BP398" s="55"/>
      <c r="BQ398" s="55"/>
      <c r="BR398" s="55"/>
      <c r="BS398" s="55"/>
      <c r="BT398" s="55"/>
      <c r="BU398" s="55"/>
      <c r="BV398" s="55"/>
      <c r="BW398" s="55"/>
      <c r="BX398" s="55"/>
      <c r="BY398" s="55"/>
      <c r="BZ398" s="55"/>
      <c r="CA398" s="55"/>
      <c r="CB398" s="55"/>
    </row>
    <row r="399" spans="1:80" s="60" customFormat="1" x14ac:dyDescent="0.2">
      <c r="A399" s="55"/>
      <c r="B399" s="55"/>
      <c r="C399" s="55"/>
      <c r="D399" s="55"/>
      <c r="E399" s="55"/>
      <c r="F399" s="55"/>
      <c r="G399" s="55"/>
      <c r="H399" s="55"/>
      <c r="I399" s="55"/>
      <c r="J399" s="55"/>
      <c r="K399" s="55"/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  <c r="AC399" s="55"/>
      <c r="AD399" s="55"/>
      <c r="AE399" s="55"/>
      <c r="AF399" s="55"/>
      <c r="AG399" s="55"/>
      <c r="AH399" s="55"/>
      <c r="AI399" s="55"/>
      <c r="AJ399" s="55"/>
      <c r="AK399" s="55"/>
      <c r="AL399" s="55"/>
      <c r="AM399" s="55"/>
      <c r="AN399" s="55"/>
      <c r="AO399" s="55"/>
      <c r="AP399" s="55"/>
      <c r="AQ399" s="55"/>
      <c r="AR399" s="55"/>
      <c r="AS399" s="55"/>
      <c r="AT399" s="55"/>
      <c r="AU399" s="55"/>
      <c r="AV399" s="55"/>
      <c r="AW399" s="55"/>
      <c r="AX399" s="55"/>
      <c r="AY399" s="55"/>
      <c r="AZ399" s="55"/>
      <c r="BA399" s="55"/>
      <c r="BB399" s="55"/>
      <c r="BC399" s="55"/>
      <c r="BD399" s="55"/>
      <c r="BE399" s="55"/>
      <c r="BF399" s="55"/>
      <c r="BG399" s="55"/>
      <c r="BH399" s="55"/>
      <c r="BI399" s="55"/>
      <c r="BJ399" s="55"/>
      <c r="BK399" s="55"/>
      <c r="BL399" s="55"/>
      <c r="BM399" s="55"/>
      <c r="BN399" s="55"/>
      <c r="BO399" s="55"/>
      <c r="BP399" s="55"/>
      <c r="BQ399" s="55"/>
      <c r="BR399" s="55"/>
      <c r="BS399" s="55"/>
      <c r="BT399" s="55"/>
      <c r="BU399" s="55"/>
      <c r="BV399" s="55"/>
      <c r="BW399" s="55"/>
      <c r="BX399" s="55"/>
      <c r="BY399" s="55"/>
      <c r="BZ399" s="55"/>
      <c r="CA399" s="55"/>
      <c r="CB399" s="55"/>
    </row>
    <row r="400" spans="1:80" s="60" customFormat="1" x14ac:dyDescent="0.2">
      <c r="A400" s="55"/>
      <c r="B400" s="55"/>
      <c r="C400" s="55"/>
      <c r="D400" s="55"/>
      <c r="E400" s="55"/>
      <c r="F400" s="55"/>
      <c r="G400" s="55"/>
      <c r="H400" s="55"/>
      <c r="I400" s="55"/>
      <c r="J400" s="55"/>
      <c r="K400" s="55"/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  <c r="AC400" s="55"/>
      <c r="AD400" s="55"/>
      <c r="AE400" s="55"/>
      <c r="AF400" s="55"/>
      <c r="AG400" s="55"/>
      <c r="AH400" s="55"/>
      <c r="AI400" s="55"/>
      <c r="AJ400" s="55"/>
      <c r="AK400" s="55"/>
      <c r="AL400" s="55"/>
      <c r="AM400" s="55"/>
      <c r="AN400" s="55"/>
      <c r="AO400" s="55"/>
      <c r="AP400" s="55"/>
      <c r="AQ400" s="55"/>
      <c r="AR400" s="55"/>
      <c r="AS400" s="55"/>
      <c r="AT400" s="55"/>
      <c r="AU400" s="55"/>
      <c r="AV400" s="55"/>
      <c r="AW400" s="55"/>
      <c r="AX400" s="55"/>
      <c r="AY400" s="55"/>
      <c r="AZ400" s="55"/>
      <c r="BA400" s="55"/>
      <c r="BB400" s="55"/>
      <c r="BC400" s="55"/>
      <c r="BD400" s="55"/>
      <c r="BE400" s="55"/>
      <c r="BF400" s="55"/>
      <c r="BG400" s="55"/>
      <c r="BH400" s="55"/>
      <c r="BI400" s="55"/>
      <c r="BJ400" s="55"/>
      <c r="BK400" s="55"/>
      <c r="BL400" s="55"/>
      <c r="BM400" s="55"/>
      <c r="BN400" s="55"/>
      <c r="BO400" s="55"/>
      <c r="BP400" s="55"/>
      <c r="BQ400" s="55"/>
      <c r="BR400" s="55"/>
      <c r="BS400" s="55"/>
      <c r="BT400" s="55"/>
      <c r="BU400" s="55"/>
      <c r="BV400" s="55"/>
      <c r="BW400" s="55"/>
      <c r="BX400" s="55"/>
      <c r="BY400" s="55"/>
      <c r="BZ400" s="55"/>
      <c r="CA400" s="55"/>
      <c r="CB400" s="55"/>
    </row>
    <row r="401" spans="1:80" s="60" customFormat="1" x14ac:dyDescent="0.2">
      <c r="A401" s="55"/>
      <c r="B401" s="55"/>
      <c r="C401" s="55"/>
      <c r="D401" s="55"/>
      <c r="E401" s="55"/>
      <c r="F401" s="55"/>
      <c r="G401" s="55"/>
      <c r="H401" s="55"/>
      <c r="I401" s="55"/>
      <c r="J401" s="55"/>
      <c r="K401" s="55"/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  <c r="AC401" s="55"/>
      <c r="AD401" s="55"/>
      <c r="AE401" s="55"/>
      <c r="AF401" s="55"/>
      <c r="AG401" s="55"/>
      <c r="AH401" s="55"/>
      <c r="AI401" s="55"/>
      <c r="AJ401" s="55"/>
      <c r="AK401" s="55"/>
      <c r="AL401" s="55"/>
      <c r="AM401" s="55"/>
      <c r="AN401" s="55"/>
      <c r="AO401" s="55"/>
      <c r="AP401" s="55"/>
      <c r="AQ401" s="55"/>
      <c r="AR401" s="55"/>
      <c r="AS401" s="55"/>
      <c r="AT401" s="55"/>
      <c r="AU401" s="55"/>
      <c r="AV401" s="55"/>
      <c r="AW401" s="55"/>
      <c r="AX401" s="55"/>
      <c r="AY401" s="55"/>
      <c r="AZ401" s="55"/>
      <c r="BA401" s="55"/>
      <c r="BB401" s="55"/>
      <c r="BC401" s="55"/>
      <c r="BD401" s="55"/>
      <c r="BE401" s="55"/>
      <c r="BF401" s="55"/>
      <c r="BG401" s="55"/>
      <c r="BH401" s="55"/>
      <c r="BI401" s="55"/>
      <c r="BJ401" s="55"/>
      <c r="BK401" s="55"/>
      <c r="BL401" s="55"/>
      <c r="BM401" s="55"/>
      <c r="BN401" s="55"/>
      <c r="BO401" s="55"/>
      <c r="BP401" s="55"/>
      <c r="BQ401" s="55"/>
      <c r="BR401" s="55"/>
      <c r="BS401" s="55"/>
      <c r="BT401" s="55"/>
      <c r="BU401" s="55"/>
      <c r="BV401" s="55"/>
      <c r="BW401" s="55"/>
      <c r="BX401" s="55"/>
      <c r="BY401" s="55"/>
      <c r="BZ401" s="55"/>
      <c r="CA401" s="55"/>
      <c r="CB401" s="55"/>
    </row>
    <row r="402" spans="1:80" s="60" customFormat="1" x14ac:dyDescent="0.2">
      <c r="A402" s="55"/>
      <c r="B402" s="55"/>
      <c r="C402" s="55"/>
      <c r="D402" s="55"/>
      <c r="E402" s="55"/>
      <c r="F402" s="55"/>
      <c r="G402" s="55"/>
      <c r="H402" s="55"/>
      <c r="I402" s="55"/>
      <c r="J402" s="55"/>
      <c r="K402" s="55"/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  <c r="AC402" s="55"/>
      <c r="AD402" s="55"/>
      <c r="AE402" s="55"/>
      <c r="AF402" s="55"/>
      <c r="AG402" s="55"/>
      <c r="AH402" s="55"/>
      <c r="AI402" s="55"/>
      <c r="AJ402" s="55"/>
      <c r="AK402" s="55"/>
      <c r="AL402" s="55"/>
      <c r="AM402" s="55"/>
      <c r="AN402" s="55"/>
      <c r="AO402" s="55"/>
      <c r="AP402" s="55"/>
      <c r="AQ402" s="55"/>
      <c r="AR402" s="55"/>
      <c r="AS402" s="55"/>
      <c r="AT402" s="55"/>
      <c r="AU402" s="55"/>
      <c r="AV402" s="55"/>
      <c r="AW402" s="55"/>
      <c r="AX402" s="55"/>
      <c r="AY402" s="55"/>
      <c r="AZ402" s="55"/>
      <c r="BA402" s="55"/>
      <c r="BB402" s="55"/>
      <c r="BC402" s="55"/>
      <c r="BD402" s="55"/>
      <c r="BE402" s="55"/>
      <c r="BF402" s="55"/>
      <c r="BG402" s="55"/>
      <c r="BH402" s="55"/>
      <c r="BI402" s="55"/>
      <c r="BJ402" s="55"/>
      <c r="BK402" s="55"/>
      <c r="BL402" s="55"/>
      <c r="BM402" s="55"/>
      <c r="BN402" s="55"/>
      <c r="BO402" s="55"/>
      <c r="BP402" s="55"/>
      <c r="BQ402" s="55"/>
      <c r="BR402" s="55"/>
      <c r="BS402" s="55"/>
      <c r="BT402" s="55"/>
      <c r="BU402" s="55"/>
      <c r="BV402" s="55"/>
      <c r="BW402" s="55"/>
      <c r="BX402" s="55"/>
      <c r="BY402" s="55"/>
      <c r="BZ402" s="55"/>
      <c r="CA402" s="55"/>
      <c r="CB402" s="55"/>
    </row>
    <row r="403" spans="1:80" s="60" customFormat="1" x14ac:dyDescent="0.2">
      <c r="A403" s="55"/>
      <c r="B403" s="55"/>
      <c r="C403" s="55"/>
      <c r="D403" s="55"/>
      <c r="E403" s="55"/>
      <c r="F403" s="55"/>
      <c r="G403" s="55"/>
      <c r="H403" s="55"/>
      <c r="I403" s="55"/>
      <c r="J403" s="55"/>
      <c r="K403" s="55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  <c r="AC403" s="55"/>
      <c r="AD403" s="55"/>
      <c r="AE403" s="55"/>
      <c r="AF403" s="55"/>
      <c r="AG403" s="55"/>
      <c r="AH403" s="55"/>
      <c r="AI403" s="55"/>
      <c r="AJ403" s="55"/>
      <c r="AK403" s="55"/>
      <c r="AL403" s="55"/>
      <c r="AM403" s="55"/>
      <c r="AN403" s="55"/>
      <c r="AO403" s="55"/>
      <c r="AP403" s="55"/>
      <c r="AQ403" s="55"/>
      <c r="AR403" s="55"/>
      <c r="AS403" s="55"/>
      <c r="AT403" s="55"/>
      <c r="AU403" s="55"/>
      <c r="AV403" s="55"/>
      <c r="AW403" s="55"/>
      <c r="AX403" s="55"/>
      <c r="AY403" s="55"/>
      <c r="AZ403" s="55"/>
      <c r="BA403" s="55"/>
      <c r="BB403" s="55"/>
      <c r="BC403" s="55"/>
      <c r="BD403" s="55"/>
      <c r="BE403" s="55"/>
      <c r="BF403" s="55"/>
      <c r="BG403" s="55"/>
      <c r="BH403" s="55"/>
      <c r="BI403" s="55"/>
      <c r="BJ403" s="55"/>
      <c r="BK403" s="55"/>
      <c r="BL403" s="55"/>
      <c r="BM403" s="55"/>
      <c r="BN403" s="55"/>
      <c r="BO403" s="55"/>
      <c r="BP403" s="55"/>
      <c r="BQ403" s="55"/>
      <c r="BR403" s="55"/>
      <c r="BS403" s="55"/>
      <c r="BT403" s="55"/>
      <c r="BU403" s="55"/>
      <c r="BV403" s="55"/>
      <c r="BW403" s="55"/>
      <c r="BX403" s="55"/>
      <c r="BY403" s="55"/>
      <c r="BZ403" s="55"/>
      <c r="CA403" s="55"/>
      <c r="CB403" s="55"/>
    </row>
    <row r="404" spans="1:80" s="60" customFormat="1" x14ac:dyDescent="0.2">
      <c r="A404" s="55"/>
      <c r="B404" s="55"/>
      <c r="C404" s="55"/>
      <c r="D404" s="55"/>
      <c r="E404" s="55"/>
      <c r="F404" s="55"/>
      <c r="G404" s="55"/>
      <c r="H404" s="55"/>
      <c r="I404" s="55"/>
      <c r="J404" s="55"/>
      <c r="K404" s="55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  <c r="AC404" s="55"/>
      <c r="AD404" s="55"/>
      <c r="AE404" s="55"/>
      <c r="AF404" s="55"/>
      <c r="AG404" s="55"/>
      <c r="AH404" s="55"/>
      <c r="AI404" s="55"/>
      <c r="AJ404" s="55"/>
      <c r="AK404" s="55"/>
      <c r="AL404" s="55"/>
      <c r="AM404" s="55"/>
      <c r="AN404" s="55"/>
      <c r="AO404" s="55"/>
      <c r="AP404" s="55"/>
      <c r="AQ404" s="55"/>
      <c r="AR404" s="55"/>
      <c r="AS404" s="55"/>
      <c r="AT404" s="55"/>
      <c r="AU404" s="55"/>
      <c r="AV404" s="55"/>
      <c r="AW404" s="55"/>
      <c r="AX404" s="55"/>
      <c r="AY404" s="55"/>
      <c r="AZ404" s="55"/>
      <c r="BA404" s="55"/>
      <c r="BB404" s="55"/>
      <c r="BC404" s="55"/>
      <c r="BD404" s="55"/>
      <c r="BE404" s="55"/>
      <c r="BF404" s="55"/>
      <c r="BG404" s="55"/>
      <c r="BH404" s="55"/>
      <c r="BI404" s="55"/>
      <c r="BJ404" s="55"/>
      <c r="BK404" s="55"/>
      <c r="BL404" s="55"/>
      <c r="BM404" s="55"/>
      <c r="BN404" s="55"/>
      <c r="BO404" s="55"/>
      <c r="BP404" s="55"/>
      <c r="BQ404" s="55"/>
      <c r="BR404" s="55"/>
      <c r="BS404" s="55"/>
      <c r="BT404" s="55"/>
      <c r="BU404" s="55"/>
      <c r="BV404" s="55"/>
      <c r="BW404" s="55"/>
      <c r="BX404" s="55"/>
      <c r="BY404" s="55"/>
      <c r="BZ404" s="55"/>
      <c r="CA404" s="55"/>
      <c r="CB404" s="55"/>
    </row>
    <row r="405" spans="1:80" s="60" customFormat="1" x14ac:dyDescent="0.2">
      <c r="A405" s="55"/>
      <c r="B405" s="55"/>
      <c r="C405" s="55"/>
      <c r="D405" s="55"/>
      <c r="E405" s="55"/>
      <c r="F405" s="55"/>
      <c r="G405" s="55"/>
      <c r="H405" s="55"/>
      <c r="I405" s="55"/>
      <c r="J405" s="55"/>
      <c r="K405" s="55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  <c r="AC405" s="55"/>
      <c r="AD405" s="55"/>
      <c r="AE405" s="55"/>
      <c r="AF405" s="55"/>
      <c r="AG405" s="55"/>
      <c r="AH405" s="55"/>
      <c r="AI405" s="55"/>
      <c r="AJ405" s="55"/>
      <c r="AK405" s="55"/>
      <c r="AL405" s="55"/>
      <c r="AM405" s="55"/>
      <c r="AN405" s="55"/>
      <c r="AO405" s="55"/>
      <c r="AP405" s="55"/>
      <c r="AQ405" s="55"/>
      <c r="AR405" s="55"/>
      <c r="AS405" s="55"/>
      <c r="AT405" s="55"/>
      <c r="AU405" s="55"/>
      <c r="AV405" s="55"/>
      <c r="AW405" s="55"/>
      <c r="AX405" s="55"/>
      <c r="AY405" s="55"/>
      <c r="AZ405" s="55"/>
      <c r="BA405" s="55"/>
      <c r="BB405" s="55"/>
      <c r="BC405" s="55"/>
      <c r="BD405" s="55"/>
      <c r="BE405" s="55"/>
      <c r="BF405" s="55"/>
      <c r="BG405" s="55"/>
      <c r="BH405" s="55"/>
      <c r="BI405" s="55"/>
      <c r="BJ405" s="55"/>
      <c r="BK405" s="55"/>
      <c r="BL405" s="55"/>
      <c r="BM405" s="55"/>
      <c r="BN405" s="55"/>
      <c r="BO405" s="55"/>
      <c r="BP405" s="55"/>
      <c r="BQ405" s="55"/>
      <c r="BR405" s="55"/>
      <c r="BS405" s="55"/>
      <c r="BT405" s="55"/>
      <c r="BU405" s="55"/>
      <c r="BV405" s="55"/>
      <c r="BW405" s="55"/>
      <c r="BX405" s="55"/>
      <c r="BY405" s="55"/>
      <c r="BZ405" s="55"/>
      <c r="CA405" s="55"/>
      <c r="CB405" s="55"/>
    </row>
    <row r="406" spans="1:80" s="60" customFormat="1" x14ac:dyDescent="0.2">
      <c r="A406" s="55"/>
      <c r="B406" s="55"/>
      <c r="C406" s="55"/>
      <c r="D406" s="55"/>
      <c r="E406" s="55"/>
      <c r="F406" s="55"/>
      <c r="G406" s="55"/>
      <c r="H406" s="55"/>
      <c r="I406" s="55"/>
      <c r="J406" s="55"/>
      <c r="K406" s="55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  <c r="AC406" s="55"/>
      <c r="AD406" s="55"/>
      <c r="AE406" s="55"/>
      <c r="AF406" s="55"/>
      <c r="AG406" s="55"/>
      <c r="AH406" s="55"/>
      <c r="AI406" s="55"/>
      <c r="AJ406" s="55"/>
      <c r="AK406" s="55"/>
      <c r="AL406" s="55"/>
      <c r="AM406" s="55"/>
      <c r="AN406" s="55"/>
      <c r="AO406" s="55"/>
      <c r="AP406" s="55"/>
      <c r="AQ406" s="55"/>
      <c r="AR406" s="55"/>
      <c r="AS406" s="55"/>
      <c r="AT406" s="55"/>
      <c r="AU406" s="55"/>
      <c r="AV406" s="55"/>
      <c r="AW406" s="55"/>
      <c r="AX406" s="55"/>
      <c r="AY406" s="55"/>
      <c r="AZ406" s="55"/>
      <c r="BA406" s="55"/>
      <c r="BB406" s="55"/>
      <c r="BC406" s="55"/>
      <c r="BD406" s="55"/>
      <c r="BE406" s="55"/>
      <c r="BF406" s="55"/>
      <c r="BG406" s="55"/>
      <c r="BH406" s="55"/>
      <c r="BI406" s="55"/>
      <c r="BJ406" s="55"/>
      <c r="BK406" s="55"/>
      <c r="BL406" s="55"/>
      <c r="BM406" s="55"/>
      <c r="BN406" s="55"/>
      <c r="BO406" s="55"/>
      <c r="BP406" s="55"/>
      <c r="BQ406" s="55"/>
      <c r="BR406" s="55"/>
      <c r="BS406" s="55"/>
      <c r="BT406" s="55"/>
      <c r="BU406" s="55"/>
      <c r="BV406" s="55"/>
      <c r="BW406" s="55"/>
      <c r="BX406" s="55"/>
      <c r="BY406" s="55"/>
      <c r="BZ406" s="55"/>
      <c r="CA406" s="55"/>
      <c r="CB406" s="55"/>
    </row>
    <row r="407" spans="1:80" s="60" customFormat="1" x14ac:dyDescent="0.2">
      <c r="A407" s="55"/>
      <c r="B407" s="55"/>
      <c r="C407" s="55"/>
      <c r="D407" s="55"/>
      <c r="E407" s="55"/>
      <c r="F407" s="55"/>
      <c r="G407" s="55"/>
      <c r="H407" s="55"/>
      <c r="I407" s="55"/>
      <c r="J407" s="55"/>
      <c r="K407" s="55"/>
      <c r="L407" s="55"/>
      <c r="M407" s="55"/>
      <c r="N407" s="55"/>
      <c r="O407" s="55"/>
      <c r="P407" s="55"/>
      <c r="Q407" s="55"/>
      <c r="R407" s="55"/>
      <c r="S407" s="55"/>
      <c r="T407" s="55"/>
      <c r="U407" s="55"/>
      <c r="V407" s="55"/>
      <c r="W407" s="55"/>
      <c r="X407" s="55"/>
      <c r="Y407" s="55"/>
      <c r="Z407" s="55"/>
      <c r="AA407" s="55"/>
      <c r="AB407" s="55"/>
      <c r="AC407" s="55"/>
      <c r="AD407" s="55"/>
      <c r="AE407" s="55"/>
      <c r="AF407" s="55"/>
      <c r="AG407" s="55"/>
      <c r="AH407" s="55"/>
      <c r="AI407" s="55"/>
      <c r="AJ407" s="55"/>
      <c r="AK407" s="55"/>
      <c r="AL407" s="55"/>
      <c r="AM407" s="55"/>
      <c r="AN407" s="55"/>
      <c r="AO407" s="55"/>
      <c r="AP407" s="55"/>
      <c r="AQ407" s="55"/>
      <c r="AR407" s="55"/>
      <c r="AS407" s="55"/>
      <c r="AT407" s="55"/>
      <c r="AU407" s="55"/>
      <c r="AV407" s="55"/>
      <c r="AW407" s="55"/>
      <c r="AX407" s="55"/>
      <c r="AY407" s="55"/>
      <c r="AZ407" s="55"/>
      <c r="BA407" s="55"/>
      <c r="BB407" s="55"/>
      <c r="BC407" s="55"/>
      <c r="BD407" s="55"/>
      <c r="BE407" s="55"/>
      <c r="BF407" s="55"/>
      <c r="BG407" s="55"/>
      <c r="BH407" s="55"/>
      <c r="BI407" s="55"/>
      <c r="BJ407" s="55"/>
      <c r="BK407" s="55"/>
      <c r="BL407" s="55"/>
      <c r="BM407" s="55"/>
      <c r="BN407" s="55"/>
      <c r="BO407" s="55"/>
      <c r="BP407" s="55"/>
      <c r="BQ407" s="55"/>
      <c r="BR407" s="55"/>
      <c r="BS407" s="55"/>
      <c r="BT407" s="55"/>
      <c r="BU407" s="55"/>
      <c r="BV407" s="55"/>
      <c r="BW407" s="55"/>
      <c r="BX407" s="55"/>
      <c r="BY407" s="55"/>
      <c r="BZ407" s="55"/>
      <c r="CA407" s="55"/>
      <c r="CB407" s="55"/>
    </row>
    <row r="408" spans="1:80" s="60" customFormat="1" x14ac:dyDescent="0.2">
      <c r="A408" s="55"/>
      <c r="B408" s="55"/>
      <c r="C408" s="55"/>
      <c r="D408" s="55"/>
      <c r="E408" s="55"/>
      <c r="F408" s="55"/>
      <c r="G408" s="55"/>
      <c r="H408" s="55"/>
      <c r="I408" s="55"/>
      <c r="J408" s="55"/>
      <c r="K408" s="55"/>
      <c r="L408" s="55"/>
      <c r="M408" s="55"/>
      <c r="N408" s="55"/>
      <c r="O408" s="55"/>
      <c r="P408" s="55"/>
      <c r="Q408" s="55"/>
      <c r="R408" s="55"/>
      <c r="S408" s="55"/>
      <c r="T408" s="55"/>
      <c r="U408" s="55"/>
      <c r="V408" s="55"/>
      <c r="W408" s="55"/>
      <c r="X408" s="55"/>
      <c r="Y408" s="55"/>
      <c r="Z408" s="55"/>
      <c r="AA408" s="55"/>
      <c r="AB408" s="55"/>
      <c r="AC408" s="55"/>
      <c r="AD408" s="55"/>
      <c r="AE408" s="55"/>
      <c r="AF408" s="55"/>
      <c r="AG408" s="55"/>
      <c r="AH408" s="55"/>
      <c r="AI408" s="55"/>
      <c r="AJ408" s="55"/>
      <c r="AK408" s="55"/>
      <c r="AL408" s="55"/>
      <c r="AM408" s="55"/>
      <c r="AN408" s="55"/>
      <c r="AO408" s="55"/>
      <c r="AP408" s="55"/>
      <c r="AQ408" s="55"/>
      <c r="AR408" s="55"/>
      <c r="AS408" s="55"/>
      <c r="AT408" s="55"/>
      <c r="AU408" s="55"/>
      <c r="AV408" s="55"/>
      <c r="AW408" s="55"/>
      <c r="AX408" s="55"/>
      <c r="AY408" s="55"/>
      <c r="AZ408" s="55"/>
      <c r="BA408" s="55"/>
      <c r="BB408" s="55"/>
      <c r="BC408" s="55"/>
      <c r="BD408" s="55"/>
      <c r="BE408" s="55"/>
      <c r="BF408" s="55"/>
      <c r="BG408" s="55"/>
      <c r="BH408" s="55"/>
      <c r="BI408" s="55"/>
      <c r="BJ408" s="55"/>
      <c r="BK408" s="55"/>
      <c r="BL408" s="55"/>
      <c r="BM408" s="55"/>
      <c r="BN408" s="55"/>
      <c r="BO408" s="55"/>
      <c r="BP408" s="55"/>
      <c r="BQ408" s="55"/>
      <c r="BR408" s="55"/>
      <c r="BS408" s="55"/>
      <c r="BT408" s="55"/>
      <c r="BU408" s="55"/>
      <c r="BV408" s="55"/>
      <c r="BW408" s="55"/>
      <c r="BX408" s="55"/>
      <c r="BY408" s="55"/>
      <c r="BZ408" s="55"/>
      <c r="CA408" s="55"/>
      <c r="CB408" s="55"/>
    </row>
    <row r="409" spans="1:80" s="60" customFormat="1" x14ac:dyDescent="0.2">
      <c r="A409" s="55"/>
      <c r="B409" s="55"/>
      <c r="C409" s="55"/>
      <c r="D409" s="55"/>
      <c r="E409" s="55"/>
      <c r="F409" s="55"/>
      <c r="G409" s="55"/>
      <c r="H409" s="55"/>
      <c r="I409" s="55"/>
      <c r="J409" s="55"/>
      <c r="K409" s="55"/>
      <c r="L409" s="55"/>
      <c r="M409" s="55"/>
      <c r="N409" s="55"/>
      <c r="O409" s="55"/>
      <c r="P409" s="55"/>
      <c r="Q409" s="55"/>
      <c r="R409" s="55"/>
      <c r="S409" s="55"/>
      <c r="T409" s="55"/>
      <c r="U409" s="55"/>
      <c r="V409" s="55"/>
      <c r="W409" s="55"/>
      <c r="X409" s="55"/>
      <c r="Y409" s="55"/>
      <c r="Z409" s="55"/>
      <c r="AA409" s="55"/>
      <c r="AB409" s="55"/>
      <c r="AC409" s="55"/>
      <c r="AD409" s="55"/>
      <c r="AE409" s="55"/>
      <c r="AF409" s="55"/>
      <c r="AG409" s="55"/>
      <c r="AH409" s="55"/>
      <c r="AI409" s="55"/>
      <c r="AJ409" s="55"/>
      <c r="AK409" s="55"/>
      <c r="AL409" s="55"/>
      <c r="AM409" s="55"/>
      <c r="AN409" s="55"/>
      <c r="AO409" s="55"/>
      <c r="AP409" s="55"/>
      <c r="AQ409" s="55"/>
      <c r="AR409" s="55"/>
      <c r="AS409" s="55"/>
      <c r="AT409" s="55"/>
      <c r="AU409" s="55"/>
      <c r="AV409" s="55"/>
      <c r="AW409" s="55"/>
      <c r="AX409" s="55"/>
      <c r="AY409" s="55"/>
      <c r="AZ409" s="55"/>
      <c r="BA409" s="55"/>
      <c r="BB409" s="55"/>
      <c r="BC409" s="55"/>
      <c r="BD409" s="55"/>
      <c r="BE409" s="55"/>
      <c r="BF409" s="55"/>
      <c r="BG409" s="55"/>
      <c r="BH409" s="55"/>
      <c r="BI409" s="55"/>
      <c r="BJ409" s="55"/>
      <c r="BK409" s="55"/>
      <c r="BL409" s="55"/>
      <c r="BM409" s="55"/>
      <c r="BN409" s="55"/>
      <c r="BO409" s="55"/>
      <c r="BP409" s="55"/>
      <c r="BQ409" s="55"/>
      <c r="BR409" s="55"/>
      <c r="BS409" s="55"/>
      <c r="BT409" s="55"/>
      <c r="BU409" s="55"/>
      <c r="BV409" s="55"/>
      <c r="BW409" s="55"/>
      <c r="BX409" s="55"/>
      <c r="BY409" s="55"/>
      <c r="BZ409" s="55"/>
      <c r="CA409" s="55"/>
      <c r="CB409" s="55"/>
    </row>
    <row r="410" spans="1:80" s="60" customFormat="1" x14ac:dyDescent="0.2">
      <c r="A410" s="55"/>
      <c r="B410" s="55"/>
      <c r="C410" s="55"/>
      <c r="D410" s="55"/>
      <c r="E410" s="55"/>
      <c r="F410" s="55"/>
      <c r="G410" s="55"/>
      <c r="H410" s="55"/>
      <c r="I410" s="55"/>
      <c r="J410" s="55"/>
      <c r="K410" s="55"/>
      <c r="L410" s="55"/>
      <c r="M410" s="55"/>
      <c r="N410" s="55"/>
      <c r="O410" s="55"/>
      <c r="P410" s="55"/>
      <c r="Q410" s="55"/>
      <c r="R410" s="55"/>
      <c r="S410" s="55"/>
      <c r="T410" s="55"/>
      <c r="U410" s="55"/>
      <c r="V410" s="55"/>
      <c r="W410" s="55"/>
      <c r="X410" s="55"/>
      <c r="Y410" s="55"/>
      <c r="Z410" s="55"/>
      <c r="AA410" s="55"/>
      <c r="AB410" s="55"/>
      <c r="AC410" s="55"/>
      <c r="AD410" s="55"/>
      <c r="AE410" s="55"/>
      <c r="AF410" s="55"/>
      <c r="AG410" s="55"/>
      <c r="AH410" s="55"/>
      <c r="AI410" s="55"/>
      <c r="AJ410" s="55"/>
      <c r="AK410" s="55"/>
      <c r="AL410" s="55"/>
      <c r="AM410" s="55"/>
      <c r="AN410" s="55"/>
      <c r="AO410" s="55"/>
      <c r="AP410" s="55"/>
      <c r="AQ410" s="55"/>
      <c r="AR410" s="55"/>
      <c r="AS410" s="55"/>
      <c r="AT410" s="55"/>
      <c r="AU410" s="55"/>
      <c r="AV410" s="55"/>
      <c r="AW410" s="55"/>
      <c r="AX410" s="55"/>
      <c r="AY410" s="55"/>
      <c r="AZ410" s="55"/>
      <c r="BA410" s="55"/>
      <c r="BB410" s="55"/>
      <c r="BC410" s="55"/>
      <c r="BD410" s="55"/>
      <c r="BE410" s="55"/>
      <c r="BF410" s="55"/>
      <c r="BG410" s="55"/>
      <c r="BH410" s="55"/>
      <c r="BI410" s="55"/>
      <c r="BJ410" s="55"/>
      <c r="BK410" s="55"/>
      <c r="BL410" s="55"/>
      <c r="BM410" s="55"/>
      <c r="BN410" s="55"/>
      <c r="BO410" s="55"/>
      <c r="BP410" s="55"/>
      <c r="BQ410" s="55"/>
      <c r="BR410" s="55"/>
      <c r="BS410" s="55"/>
      <c r="BT410" s="55"/>
      <c r="BU410" s="55"/>
      <c r="BV410" s="55"/>
      <c r="BW410" s="55"/>
      <c r="BX410" s="55"/>
      <c r="BY410" s="55"/>
      <c r="BZ410" s="55"/>
      <c r="CA410" s="55"/>
      <c r="CB410" s="55"/>
    </row>
    <row r="411" spans="1:80" s="60" customFormat="1" x14ac:dyDescent="0.2">
      <c r="A411" s="55"/>
      <c r="B411" s="55"/>
      <c r="C411" s="55"/>
      <c r="D411" s="55"/>
      <c r="E411" s="55"/>
      <c r="F411" s="55"/>
      <c r="G411" s="55"/>
      <c r="H411" s="55"/>
      <c r="I411" s="55"/>
      <c r="J411" s="55"/>
      <c r="K411" s="55"/>
      <c r="L411" s="55"/>
      <c r="M411" s="55"/>
      <c r="N411" s="55"/>
      <c r="O411" s="55"/>
      <c r="P411" s="55"/>
      <c r="Q411" s="55"/>
      <c r="R411" s="55"/>
      <c r="S411" s="55"/>
      <c r="T411" s="55"/>
      <c r="U411" s="55"/>
      <c r="V411" s="55"/>
      <c r="W411" s="55"/>
      <c r="X411" s="55"/>
      <c r="Y411" s="55"/>
      <c r="Z411" s="55"/>
      <c r="AA411" s="55"/>
      <c r="AB411" s="55"/>
      <c r="AC411" s="55"/>
      <c r="AD411" s="55"/>
      <c r="AE411" s="55"/>
      <c r="AF411" s="55"/>
      <c r="AG411" s="55"/>
      <c r="AH411" s="55"/>
      <c r="AI411" s="55"/>
      <c r="AJ411" s="55"/>
      <c r="AK411" s="55"/>
      <c r="AL411" s="55"/>
      <c r="AM411" s="55"/>
      <c r="AN411" s="55"/>
      <c r="AO411" s="55"/>
      <c r="AP411" s="55"/>
      <c r="AQ411" s="55"/>
      <c r="AR411" s="55"/>
      <c r="AS411" s="55"/>
      <c r="AT411" s="55"/>
      <c r="AU411" s="55"/>
      <c r="AV411" s="55"/>
      <c r="AW411" s="55"/>
      <c r="AX411" s="55"/>
      <c r="AY411" s="55"/>
      <c r="AZ411" s="55"/>
      <c r="BA411" s="55"/>
      <c r="BB411" s="55"/>
      <c r="BC411" s="55"/>
      <c r="BD411" s="55"/>
      <c r="BE411" s="55"/>
      <c r="BF411" s="55"/>
      <c r="BG411" s="55"/>
      <c r="BH411" s="55"/>
      <c r="BI411" s="55"/>
      <c r="BJ411" s="55"/>
      <c r="BK411" s="55"/>
      <c r="BL411" s="55"/>
      <c r="BM411" s="55"/>
      <c r="BN411" s="55"/>
      <c r="BO411" s="55"/>
      <c r="BP411" s="55"/>
      <c r="BQ411" s="55"/>
      <c r="BR411" s="55"/>
      <c r="BS411" s="55"/>
      <c r="BT411" s="55"/>
      <c r="BU411" s="55"/>
      <c r="BV411" s="55"/>
      <c r="BW411" s="55"/>
      <c r="BX411" s="55"/>
      <c r="BY411" s="55"/>
      <c r="BZ411" s="55"/>
      <c r="CA411" s="55"/>
      <c r="CB411" s="55"/>
    </row>
    <row r="412" spans="1:80" s="60" customFormat="1" x14ac:dyDescent="0.2">
      <c r="A412" s="55"/>
      <c r="B412" s="55"/>
      <c r="C412" s="55"/>
      <c r="D412" s="55"/>
      <c r="E412" s="55"/>
      <c r="F412" s="55"/>
      <c r="G412" s="55"/>
      <c r="H412" s="55"/>
      <c r="I412" s="55"/>
      <c r="J412" s="55"/>
      <c r="K412" s="55"/>
      <c r="L412" s="55"/>
      <c r="M412" s="55"/>
      <c r="N412" s="55"/>
      <c r="O412" s="55"/>
      <c r="P412" s="55"/>
      <c r="Q412" s="55"/>
      <c r="R412" s="55"/>
      <c r="S412" s="55"/>
      <c r="T412" s="55"/>
      <c r="U412" s="55"/>
      <c r="V412" s="55"/>
      <c r="W412" s="55"/>
      <c r="X412" s="55"/>
      <c r="Y412" s="55"/>
      <c r="Z412" s="55"/>
      <c r="AA412" s="55"/>
      <c r="AB412" s="55"/>
      <c r="AC412" s="55"/>
      <c r="AD412" s="55"/>
      <c r="AE412" s="55"/>
      <c r="AF412" s="55"/>
      <c r="AG412" s="55"/>
      <c r="AH412" s="55"/>
      <c r="AI412" s="55"/>
      <c r="AJ412" s="55"/>
      <c r="AK412" s="55"/>
      <c r="AL412" s="55"/>
      <c r="AM412" s="55"/>
      <c r="AN412" s="55"/>
      <c r="AO412" s="55"/>
      <c r="AP412" s="55"/>
      <c r="AQ412" s="55"/>
      <c r="AR412" s="55"/>
      <c r="AS412" s="55"/>
      <c r="AT412" s="55"/>
      <c r="AU412" s="55"/>
      <c r="AV412" s="55"/>
      <c r="AW412" s="55"/>
      <c r="AX412" s="55"/>
      <c r="AY412" s="55"/>
      <c r="AZ412" s="55"/>
      <c r="BA412" s="55"/>
      <c r="BB412" s="55"/>
      <c r="BC412" s="55"/>
      <c r="BD412" s="55"/>
      <c r="BE412" s="55"/>
      <c r="BF412" s="55"/>
      <c r="BG412" s="55"/>
      <c r="BH412" s="55"/>
      <c r="BI412" s="55"/>
      <c r="BJ412" s="55"/>
      <c r="BK412" s="55"/>
      <c r="BL412" s="55"/>
      <c r="BM412" s="55"/>
      <c r="BN412" s="55"/>
      <c r="BO412" s="55"/>
      <c r="BP412" s="55"/>
      <c r="BQ412" s="55"/>
      <c r="BR412" s="55"/>
      <c r="BS412" s="55"/>
      <c r="BT412" s="55"/>
      <c r="BU412" s="55"/>
      <c r="BV412" s="55"/>
      <c r="BW412" s="55"/>
      <c r="BX412" s="55"/>
      <c r="BY412" s="55"/>
      <c r="BZ412" s="55"/>
      <c r="CA412" s="55"/>
      <c r="CB412" s="55"/>
    </row>
    <row r="413" spans="1:80" s="60" customFormat="1" x14ac:dyDescent="0.2">
      <c r="A413" s="55"/>
      <c r="B413" s="55"/>
      <c r="C413" s="55"/>
      <c r="D413" s="55"/>
      <c r="E413" s="55"/>
      <c r="F413" s="55"/>
      <c r="G413" s="55"/>
      <c r="H413" s="55"/>
      <c r="I413" s="55"/>
      <c r="J413" s="55"/>
      <c r="K413" s="55"/>
      <c r="L413" s="55"/>
      <c r="M413" s="55"/>
      <c r="N413" s="55"/>
      <c r="O413" s="55"/>
      <c r="P413" s="55"/>
      <c r="Q413" s="55"/>
      <c r="R413" s="55"/>
      <c r="S413" s="55"/>
      <c r="T413" s="55"/>
      <c r="U413" s="55"/>
      <c r="V413" s="55"/>
      <c r="W413" s="55"/>
      <c r="X413" s="55"/>
      <c r="Y413" s="55"/>
      <c r="Z413" s="55"/>
      <c r="AA413" s="55"/>
      <c r="AB413" s="55"/>
      <c r="AC413" s="55"/>
      <c r="AD413" s="55"/>
      <c r="AE413" s="55"/>
      <c r="AF413" s="55"/>
      <c r="AG413" s="55"/>
      <c r="AH413" s="55"/>
      <c r="AI413" s="55"/>
      <c r="AJ413" s="55"/>
      <c r="AK413" s="55"/>
      <c r="AL413" s="55"/>
      <c r="AM413" s="55"/>
      <c r="AN413" s="55"/>
      <c r="AO413" s="55"/>
      <c r="AP413" s="55"/>
      <c r="AQ413" s="55"/>
      <c r="AR413" s="55"/>
      <c r="AS413" s="55"/>
      <c r="AT413" s="55"/>
      <c r="AU413" s="55"/>
      <c r="AV413" s="55"/>
      <c r="AW413" s="55"/>
      <c r="AX413" s="55"/>
      <c r="AY413" s="55"/>
      <c r="AZ413" s="55"/>
      <c r="BA413" s="55"/>
      <c r="BB413" s="55"/>
      <c r="BC413" s="55"/>
      <c r="BD413" s="55"/>
      <c r="BE413" s="55"/>
      <c r="BF413" s="55"/>
      <c r="BG413" s="55"/>
      <c r="BH413" s="55"/>
      <c r="BI413" s="55"/>
      <c r="BJ413" s="55"/>
      <c r="BK413" s="55"/>
      <c r="BL413" s="55"/>
      <c r="BM413" s="55"/>
      <c r="BN413" s="55"/>
      <c r="BO413" s="55"/>
      <c r="BP413" s="55"/>
      <c r="BQ413" s="55"/>
      <c r="BR413" s="55"/>
      <c r="BS413" s="55"/>
      <c r="BT413" s="55"/>
      <c r="BU413" s="55"/>
      <c r="BV413" s="55"/>
      <c r="BW413" s="55"/>
      <c r="BX413" s="55"/>
      <c r="BY413" s="55"/>
      <c r="BZ413" s="55"/>
      <c r="CA413" s="55"/>
      <c r="CB413" s="55"/>
    </row>
    <row r="414" spans="1:80" s="60" customFormat="1" x14ac:dyDescent="0.2">
      <c r="A414" s="55"/>
      <c r="B414" s="55"/>
      <c r="C414" s="55"/>
      <c r="D414" s="55"/>
      <c r="E414" s="55"/>
      <c r="F414" s="55"/>
      <c r="G414" s="55"/>
      <c r="H414" s="55"/>
      <c r="I414" s="55"/>
      <c r="J414" s="55"/>
      <c r="K414" s="55"/>
      <c r="L414" s="55"/>
      <c r="M414" s="55"/>
      <c r="N414" s="55"/>
      <c r="O414" s="55"/>
      <c r="P414" s="55"/>
      <c r="Q414" s="55"/>
      <c r="R414" s="55"/>
      <c r="S414" s="55"/>
      <c r="T414" s="55"/>
      <c r="U414" s="55"/>
      <c r="V414" s="55"/>
      <c r="W414" s="55"/>
      <c r="X414" s="55"/>
      <c r="Y414" s="55"/>
      <c r="Z414" s="55"/>
      <c r="AA414" s="55"/>
      <c r="AB414" s="55"/>
      <c r="AC414" s="55"/>
      <c r="AD414" s="55"/>
      <c r="AE414" s="55"/>
      <c r="AF414" s="55"/>
      <c r="AG414" s="55"/>
      <c r="AH414" s="55"/>
      <c r="AI414" s="55"/>
      <c r="AJ414" s="55"/>
      <c r="AK414" s="55"/>
      <c r="AL414" s="55"/>
      <c r="AM414" s="55"/>
      <c r="AN414" s="55"/>
      <c r="AO414" s="55"/>
      <c r="AP414" s="55"/>
      <c r="AQ414" s="55"/>
      <c r="AR414" s="55"/>
      <c r="AS414" s="55"/>
      <c r="AT414" s="55"/>
      <c r="AU414" s="55"/>
      <c r="AV414" s="55"/>
      <c r="AW414" s="55"/>
      <c r="AX414" s="55"/>
      <c r="AY414" s="55"/>
      <c r="AZ414" s="55"/>
      <c r="BA414" s="55"/>
      <c r="BB414" s="55"/>
      <c r="BC414" s="55"/>
      <c r="BD414" s="55"/>
      <c r="BE414" s="55"/>
      <c r="BF414" s="55"/>
      <c r="BG414" s="55"/>
      <c r="BH414" s="55"/>
      <c r="BI414" s="55"/>
      <c r="BJ414" s="55"/>
      <c r="BK414" s="55"/>
      <c r="BL414" s="55"/>
      <c r="BM414" s="55"/>
      <c r="BN414" s="55"/>
      <c r="BO414" s="55"/>
      <c r="BP414" s="55"/>
      <c r="BQ414" s="55"/>
      <c r="BR414" s="55"/>
      <c r="BS414" s="55"/>
      <c r="BT414" s="55"/>
      <c r="BU414" s="55"/>
      <c r="BV414" s="55"/>
      <c r="BW414" s="55"/>
      <c r="BX414" s="55"/>
      <c r="BY414" s="55"/>
      <c r="BZ414" s="55"/>
      <c r="CA414" s="55"/>
      <c r="CB414" s="55"/>
    </row>
    <row r="415" spans="1:80" s="60" customFormat="1" x14ac:dyDescent="0.2">
      <c r="A415" s="55"/>
      <c r="B415" s="55"/>
      <c r="C415" s="55"/>
      <c r="D415" s="55"/>
      <c r="E415" s="55"/>
      <c r="F415" s="55"/>
      <c r="G415" s="55"/>
      <c r="H415" s="55"/>
      <c r="I415" s="55"/>
      <c r="J415" s="55"/>
      <c r="K415" s="55"/>
      <c r="L415" s="55"/>
      <c r="M415" s="55"/>
      <c r="N415" s="55"/>
      <c r="O415" s="55"/>
      <c r="P415" s="55"/>
      <c r="Q415" s="55"/>
      <c r="R415" s="55"/>
      <c r="S415" s="55"/>
      <c r="T415" s="55"/>
      <c r="U415" s="55"/>
      <c r="V415" s="55"/>
      <c r="W415" s="55"/>
      <c r="X415" s="55"/>
      <c r="Y415" s="55"/>
      <c r="Z415" s="55"/>
      <c r="AA415" s="55"/>
      <c r="AB415" s="55"/>
      <c r="AC415" s="55"/>
      <c r="AD415" s="55"/>
      <c r="AE415" s="55"/>
      <c r="AF415" s="55"/>
      <c r="AG415" s="55"/>
      <c r="AH415" s="55"/>
      <c r="AI415" s="55"/>
      <c r="AJ415" s="55"/>
      <c r="AK415" s="55"/>
      <c r="AL415" s="55"/>
      <c r="AM415" s="55"/>
      <c r="AN415" s="55"/>
      <c r="AO415" s="55"/>
      <c r="AP415" s="55"/>
      <c r="AQ415" s="55"/>
      <c r="AR415" s="55"/>
      <c r="AS415" s="55"/>
      <c r="AT415" s="55"/>
      <c r="AU415" s="55"/>
      <c r="AV415" s="55"/>
      <c r="AW415" s="55"/>
      <c r="AX415" s="55"/>
      <c r="AY415" s="55"/>
      <c r="AZ415" s="55"/>
      <c r="BA415" s="55"/>
      <c r="BB415" s="55"/>
      <c r="BC415" s="55"/>
      <c r="BD415" s="55"/>
      <c r="BE415" s="55"/>
      <c r="BF415" s="55"/>
      <c r="BG415" s="55"/>
      <c r="BH415" s="55"/>
      <c r="BI415" s="55"/>
      <c r="BJ415" s="55"/>
      <c r="BK415" s="55"/>
      <c r="BL415" s="55"/>
      <c r="BM415" s="55"/>
      <c r="BN415" s="55"/>
      <c r="BO415" s="55"/>
      <c r="BP415" s="55"/>
      <c r="BQ415" s="55"/>
      <c r="BR415" s="55"/>
      <c r="BS415" s="55"/>
      <c r="BT415" s="55"/>
      <c r="BU415" s="55"/>
      <c r="BV415" s="55"/>
      <c r="BW415" s="55"/>
      <c r="BX415" s="55"/>
      <c r="BY415" s="55"/>
      <c r="BZ415" s="55"/>
      <c r="CA415" s="55"/>
      <c r="CB415" s="55"/>
    </row>
    <row r="416" spans="1:80" s="60" customFormat="1" x14ac:dyDescent="0.2">
      <c r="A416" s="55"/>
      <c r="B416" s="55"/>
      <c r="C416" s="55"/>
      <c r="D416" s="55"/>
      <c r="E416" s="55"/>
      <c r="F416" s="55"/>
      <c r="G416" s="55"/>
      <c r="H416" s="55"/>
      <c r="I416" s="55"/>
      <c r="J416" s="55"/>
      <c r="K416" s="55"/>
      <c r="L416" s="55"/>
      <c r="M416" s="55"/>
      <c r="N416" s="55"/>
      <c r="O416" s="55"/>
      <c r="P416" s="55"/>
      <c r="Q416" s="55"/>
      <c r="R416" s="55"/>
      <c r="S416" s="55"/>
      <c r="T416" s="55"/>
      <c r="U416" s="55"/>
      <c r="V416" s="55"/>
      <c r="W416" s="55"/>
      <c r="X416" s="55"/>
      <c r="Y416" s="55"/>
      <c r="Z416" s="55"/>
      <c r="AA416" s="55"/>
      <c r="AB416" s="55"/>
      <c r="AC416" s="55"/>
      <c r="AD416" s="55"/>
      <c r="AE416" s="55"/>
      <c r="AF416" s="55"/>
      <c r="AG416" s="55"/>
      <c r="AH416" s="55"/>
      <c r="AI416" s="55"/>
      <c r="AJ416" s="55"/>
      <c r="AK416" s="55"/>
      <c r="AL416" s="55"/>
      <c r="AM416" s="55"/>
      <c r="AN416" s="55"/>
      <c r="AO416" s="55"/>
      <c r="AP416" s="55"/>
      <c r="AQ416" s="55"/>
      <c r="AR416" s="55"/>
      <c r="AS416" s="55"/>
      <c r="AT416" s="55"/>
      <c r="AU416" s="55"/>
      <c r="AV416" s="55"/>
      <c r="AW416" s="55"/>
      <c r="AX416" s="55"/>
      <c r="AY416" s="55"/>
      <c r="AZ416" s="55"/>
      <c r="BA416" s="55"/>
      <c r="BB416" s="55"/>
      <c r="BC416" s="55"/>
      <c r="BD416" s="55"/>
      <c r="BE416" s="55"/>
      <c r="BF416" s="55"/>
      <c r="BG416" s="55"/>
      <c r="BH416" s="55"/>
      <c r="BI416" s="55"/>
      <c r="BJ416" s="55"/>
      <c r="BK416" s="55"/>
      <c r="BL416" s="55"/>
      <c r="BM416" s="55"/>
      <c r="BN416" s="55"/>
      <c r="BO416" s="55"/>
      <c r="BP416" s="55"/>
      <c r="BQ416" s="55"/>
      <c r="BR416" s="55"/>
      <c r="BS416" s="55"/>
      <c r="BT416" s="55"/>
      <c r="BU416" s="55"/>
      <c r="BV416" s="55"/>
      <c r="BW416" s="55"/>
      <c r="BX416" s="55"/>
      <c r="BY416" s="55"/>
      <c r="BZ416" s="55"/>
      <c r="CA416" s="55"/>
      <c r="CB416" s="55"/>
    </row>
    <row r="417" spans="1:80" s="60" customFormat="1" x14ac:dyDescent="0.2">
      <c r="A417" s="55"/>
      <c r="B417" s="55"/>
      <c r="C417" s="55"/>
      <c r="D417" s="55"/>
      <c r="E417" s="55"/>
      <c r="F417" s="55"/>
      <c r="G417" s="55"/>
      <c r="H417" s="55"/>
      <c r="I417" s="55"/>
      <c r="J417" s="55"/>
      <c r="K417" s="55"/>
      <c r="L417" s="55"/>
      <c r="M417" s="55"/>
      <c r="N417" s="55"/>
      <c r="O417" s="55"/>
      <c r="P417" s="55"/>
      <c r="Q417" s="55"/>
      <c r="R417" s="55"/>
      <c r="S417" s="55"/>
      <c r="T417" s="55"/>
      <c r="U417" s="55"/>
      <c r="V417" s="55"/>
      <c r="W417" s="55"/>
      <c r="X417" s="55"/>
      <c r="Y417" s="55"/>
      <c r="Z417" s="55"/>
      <c r="AA417" s="55"/>
      <c r="AB417" s="55"/>
      <c r="AC417" s="55"/>
      <c r="AD417" s="55"/>
      <c r="AE417" s="55"/>
      <c r="AF417" s="55"/>
      <c r="AG417" s="55"/>
      <c r="AH417" s="55"/>
      <c r="AI417" s="55"/>
      <c r="AJ417" s="55"/>
      <c r="AK417" s="55"/>
      <c r="AL417" s="55"/>
      <c r="AM417" s="55"/>
      <c r="AN417" s="55"/>
      <c r="AO417" s="55"/>
      <c r="AP417" s="55"/>
      <c r="AQ417" s="55"/>
      <c r="AR417" s="55"/>
      <c r="AS417" s="55"/>
      <c r="AT417" s="55"/>
      <c r="AU417" s="55"/>
      <c r="AV417" s="55"/>
      <c r="AW417" s="55"/>
      <c r="AX417" s="55"/>
      <c r="AY417" s="55"/>
      <c r="AZ417" s="55"/>
      <c r="BA417" s="55"/>
      <c r="BB417" s="55"/>
      <c r="BC417" s="55"/>
      <c r="BD417" s="55"/>
      <c r="BE417" s="55"/>
      <c r="BF417" s="55"/>
      <c r="BG417" s="55"/>
      <c r="BH417" s="55"/>
      <c r="BI417" s="55"/>
      <c r="BJ417" s="55"/>
      <c r="BK417" s="55"/>
      <c r="BL417" s="55"/>
      <c r="BM417" s="55"/>
      <c r="BN417" s="55"/>
      <c r="BO417" s="55"/>
      <c r="BP417" s="55"/>
      <c r="BQ417" s="55"/>
      <c r="BR417" s="55"/>
      <c r="BS417" s="55"/>
      <c r="BT417" s="55"/>
      <c r="BU417" s="55"/>
      <c r="BV417" s="55"/>
      <c r="BW417" s="55"/>
      <c r="BX417" s="55"/>
      <c r="BY417" s="55"/>
      <c r="BZ417" s="55"/>
      <c r="CA417" s="55"/>
      <c r="CB417" s="55"/>
    </row>
    <row r="418" spans="1:80" s="60" customFormat="1" x14ac:dyDescent="0.2">
      <c r="A418" s="55"/>
      <c r="B418" s="55"/>
      <c r="C418" s="55"/>
      <c r="D418" s="55"/>
      <c r="E418" s="55"/>
      <c r="F418" s="55"/>
      <c r="G418" s="55"/>
      <c r="H418" s="55"/>
      <c r="I418" s="55"/>
      <c r="J418" s="55"/>
      <c r="K418" s="55"/>
      <c r="L418" s="55"/>
      <c r="M418" s="55"/>
      <c r="N418" s="55"/>
      <c r="O418" s="55"/>
      <c r="P418" s="55"/>
      <c r="Q418" s="55"/>
      <c r="R418" s="55"/>
      <c r="S418" s="55"/>
      <c r="T418" s="55"/>
      <c r="U418" s="55"/>
      <c r="V418" s="55"/>
      <c r="W418" s="55"/>
      <c r="X418" s="55"/>
      <c r="Y418" s="55"/>
      <c r="Z418" s="55"/>
      <c r="AA418" s="55"/>
      <c r="AB418" s="55"/>
      <c r="AC418" s="55"/>
      <c r="AD418" s="55"/>
      <c r="AE418" s="55"/>
      <c r="AF418" s="55"/>
      <c r="AG418" s="55"/>
      <c r="AH418" s="55"/>
      <c r="AI418" s="55"/>
      <c r="AJ418" s="55"/>
      <c r="AK418" s="55"/>
      <c r="AL418" s="55"/>
      <c r="AM418" s="55"/>
      <c r="AN418" s="55"/>
      <c r="AO418" s="55"/>
      <c r="AP418" s="55"/>
      <c r="AQ418" s="55"/>
      <c r="AR418" s="55"/>
      <c r="AS418" s="55"/>
      <c r="AT418" s="55"/>
      <c r="AU418" s="55"/>
      <c r="AV418" s="55"/>
      <c r="AW418" s="55"/>
      <c r="AX418" s="55"/>
      <c r="AY418" s="55"/>
      <c r="AZ418" s="55"/>
      <c r="BA418" s="55"/>
      <c r="BB418" s="55"/>
      <c r="BC418" s="55"/>
      <c r="BD418" s="55"/>
      <c r="BE418" s="55"/>
      <c r="BF418" s="55"/>
      <c r="BG418" s="55"/>
      <c r="BH418" s="55"/>
      <c r="BI418" s="55"/>
      <c r="BJ418" s="55"/>
      <c r="BK418" s="55"/>
      <c r="BL418" s="55"/>
      <c r="BM418" s="55"/>
      <c r="BN418" s="55"/>
      <c r="BO418" s="55"/>
      <c r="BP418" s="55"/>
      <c r="BQ418" s="55"/>
      <c r="BR418" s="55"/>
      <c r="BS418" s="55"/>
      <c r="BT418" s="55"/>
      <c r="BU418" s="55"/>
      <c r="BV418" s="55"/>
      <c r="BW418" s="55"/>
      <c r="BX418" s="55"/>
      <c r="BY418" s="55"/>
      <c r="BZ418" s="55"/>
      <c r="CA418" s="55"/>
      <c r="CB418" s="55"/>
    </row>
    <row r="419" spans="1:80" s="60" customFormat="1" x14ac:dyDescent="0.2">
      <c r="A419" s="55"/>
      <c r="B419" s="55"/>
      <c r="C419" s="55"/>
      <c r="D419" s="55"/>
      <c r="E419" s="55"/>
      <c r="F419" s="55"/>
      <c r="G419" s="55"/>
      <c r="H419" s="55"/>
      <c r="I419" s="55"/>
      <c r="J419" s="55"/>
      <c r="K419" s="55"/>
      <c r="L419" s="55"/>
      <c r="M419" s="55"/>
      <c r="N419" s="55"/>
      <c r="O419" s="55"/>
      <c r="P419" s="55"/>
      <c r="Q419" s="55"/>
      <c r="R419" s="55"/>
      <c r="S419" s="55"/>
      <c r="T419" s="55"/>
      <c r="U419" s="55"/>
      <c r="V419" s="55"/>
      <c r="W419" s="55"/>
      <c r="X419" s="55"/>
      <c r="Y419" s="55"/>
      <c r="Z419" s="55"/>
      <c r="AA419" s="55"/>
      <c r="AB419" s="55"/>
      <c r="AC419" s="55"/>
      <c r="AD419" s="55"/>
      <c r="AE419" s="55"/>
      <c r="AF419" s="55"/>
      <c r="AG419" s="55"/>
      <c r="AH419" s="55"/>
      <c r="AI419" s="55"/>
      <c r="AJ419" s="55"/>
      <c r="AK419" s="55"/>
      <c r="AL419" s="55"/>
      <c r="AM419" s="55"/>
      <c r="AN419" s="55"/>
      <c r="AO419" s="55"/>
      <c r="AP419" s="55"/>
      <c r="AQ419" s="55"/>
      <c r="AR419" s="55"/>
      <c r="AS419" s="55"/>
      <c r="AT419" s="55"/>
      <c r="AU419" s="55"/>
      <c r="AV419" s="55"/>
      <c r="AW419" s="55"/>
      <c r="AX419" s="55"/>
      <c r="AY419" s="55"/>
      <c r="AZ419" s="55"/>
      <c r="BA419" s="55"/>
      <c r="BB419" s="55"/>
      <c r="BC419" s="55"/>
      <c r="BD419" s="55"/>
      <c r="BE419" s="55"/>
      <c r="BF419" s="55"/>
      <c r="BG419" s="55"/>
      <c r="BH419" s="55"/>
      <c r="BI419" s="55"/>
      <c r="BJ419" s="55"/>
      <c r="BK419" s="55"/>
      <c r="BL419" s="55"/>
      <c r="BM419" s="55"/>
      <c r="BN419" s="55"/>
      <c r="BO419" s="55"/>
      <c r="BP419" s="55"/>
      <c r="BQ419" s="55"/>
      <c r="BR419" s="55"/>
      <c r="BS419" s="55"/>
      <c r="BT419" s="55"/>
      <c r="BU419" s="55"/>
      <c r="BV419" s="55"/>
      <c r="BW419" s="55"/>
      <c r="BX419" s="55"/>
      <c r="BY419" s="55"/>
      <c r="BZ419" s="55"/>
      <c r="CA419" s="55"/>
      <c r="CB419" s="55"/>
    </row>
    <row r="420" spans="1:80" s="60" customFormat="1" x14ac:dyDescent="0.2">
      <c r="A420" s="55"/>
      <c r="B420" s="55"/>
      <c r="C420" s="55"/>
      <c r="D420" s="55"/>
      <c r="E420" s="55"/>
      <c r="F420" s="55"/>
      <c r="G420" s="55"/>
      <c r="H420" s="55"/>
      <c r="I420" s="55"/>
      <c r="J420" s="55"/>
      <c r="K420" s="55"/>
      <c r="L420" s="55"/>
      <c r="M420" s="55"/>
      <c r="N420" s="55"/>
      <c r="O420" s="55"/>
      <c r="P420" s="55"/>
      <c r="Q420" s="55"/>
      <c r="R420" s="55"/>
      <c r="S420" s="55"/>
      <c r="T420" s="55"/>
      <c r="U420" s="55"/>
      <c r="V420" s="55"/>
      <c r="W420" s="55"/>
      <c r="X420" s="55"/>
      <c r="Y420" s="55"/>
      <c r="Z420" s="55"/>
      <c r="AA420" s="55"/>
      <c r="AB420" s="55"/>
      <c r="AC420" s="55"/>
      <c r="AD420" s="55"/>
      <c r="AE420" s="55"/>
      <c r="AF420" s="55"/>
      <c r="AG420" s="55"/>
      <c r="AH420" s="55"/>
      <c r="AI420" s="55"/>
      <c r="AJ420" s="55"/>
      <c r="AK420" s="55"/>
      <c r="AL420" s="55"/>
      <c r="AM420" s="55"/>
      <c r="AN420" s="55"/>
      <c r="AO420" s="55"/>
      <c r="AP420" s="55"/>
      <c r="AQ420" s="55"/>
      <c r="AR420" s="55"/>
      <c r="AS420" s="55"/>
      <c r="AT420" s="55"/>
      <c r="AU420" s="55"/>
      <c r="AV420" s="55"/>
      <c r="AW420" s="55"/>
      <c r="AX420" s="55"/>
      <c r="AY420" s="55"/>
      <c r="AZ420" s="55"/>
      <c r="BA420" s="55"/>
      <c r="BB420" s="55"/>
      <c r="BC420" s="55"/>
      <c r="BD420" s="55"/>
      <c r="BE420" s="55"/>
      <c r="BF420" s="55"/>
      <c r="BG420" s="55"/>
      <c r="BH420" s="55"/>
      <c r="BI420" s="55"/>
      <c r="BJ420" s="55"/>
      <c r="BK420" s="55"/>
      <c r="BL420" s="55"/>
      <c r="BM420" s="55"/>
      <c r="BN420" s="55"/>
      <c r="BO420" s="55"/>
      <c r="BP420" s="55"/>
      <c r="BQ420" s="55"/>
      <c r="BR420" s="55"/>
      <c r="BS420" s="55"/>
      <c r="BT420" s="55"/>
      <c r="BU420" s="55"/>
      <c r="BV420" s="55"/>
      <c r="BW420" s="55"/>
      <c r="BX420" s="55"/>
      <c r="BY420" s="55"/>
      <c r="BZ420" s="55"/>
      <c r="CA420" s="55"/>
      <c r="CB420" s="55"/>
    </row>
    <row r="421" spans="1:80" s="60" customFormat="1" x14ac:dyDescent="0.2">
      <c r="A421" s="55"/>
      <c r="B421" s="55"/>
      <c r="C421" s="55"/>
      <c r="D421" s="55"/>
      <c r="E421" s="55"/>
      <c r="F421" s="55"/>
      <c r="G421" s="55"/>
      <c r="H421" s="55"/>
      <c r="I421" s="55"/>
      <c r="J421" s="55"/>
      <c r="K421" s="55"/>
      <c r="L421" s="55"/>
      <c r="M421" s="55"/>
      <c r="N421" s="55"/>
      <c r="O421" s="55"/>
      <c r="P421" s="55"/>
      <c r="Q421" s="55"/>
      <c r="R421" s="55"/>
      <c r="S421" s="55"/>
      <c r="T421" s="55"/>
      <c r="U421" s="55"/>
      <c r="V421" s="55"/>
      <c r="W421" s="55"/>
      <c r="X421" s="55"/>
      <c r="Y421" s="55"/>
      <c r="Z421" s="55"/>
      <c r="AA421" s="55"/>
      <c r="AB421" s="55"/>
      <c r="AC421" s="55"/>
      <c r="AD421" s="55"/>
      <c r="AE421" s="55"/>
      <c r="AF421" s="55"/>
      <c r="AG421" s="55"/>
      <c r="AH421" s="55"/>
      <c r="AI421" s="55"/>
      <c r="AJ421" s="55"/>
      <c r="AK421" s="55"/>
      <c r="AL421" s="55"/>
      <c r="AM421" s="55"/>
      <c r="AN421" s="55"/>
      <c r="AO421" s="55"/>
      <c r="AP421" s="55"/>
      <c r="AQ421" s="55"/>
      <c r="AR421" s="55"/>
      <c r="AS421" s="55"/>
      <c r="AT421" s="55"/>
      <c r="AU421" s="55"/>
      <c r="AV421" s="55"/>
      <c r="AW421" s="55"/>
      <c r="AX421" s="55"/>
      <c r="AY421" s="55"/>
      <c r="AZ421" s="55"/>
      <c r="BA421" s="55"/>
      <c r="BB421" s="55"/>
      <c r="BC421" s="55"/>
      <c r="BD421" s="55"/>
      <c r="BE421" s="55"/>
      <c r="BF421" s="55"/>
      <c r="BG421" s="55"/>
      <c r="BH421" s="55"/>
      <c r="BI421" s="55"/>
      <c r="BJ421" s="55"/>
      <c r="BK421" s="55"/>
      <c r="BL421" s="55"/>
      <c r="BM421" s="55"/>
      <c r="BN421" s="55"/>
      <c r="BO421" s="55"/>
      <c r="BP421" s="55"/>
      <c r="BQ421" s="55"/>
      <c r="BR421" s="55"/>
      <c r="BS421" s="55"/>
      <c r="BT421" s="55"/>
      <c r="BU421" s="55"/>
      <c r="BV421" s="55"/>
      <c r="BW421" s="55"/>
      <c r="BX421" s="55"/>
      <c r="BY421" s="55"/>
      <c r="BZ421" s="55"/>
      <c r="CA421" s="55"/>
      <c r="CB421" s="55"/>
    </row>
    <row r="422" spans="1:80" s="60" customFormat="1" x14ac:dyDescent="0.2">
      <c r="A422" s="55"/>
      <c r="B422" s="55"/>
      <c r="C422" s="55"/>
      <c r="D422" s="55"/>
      <c r="E422" s="55"/>
      <c r="F422" s="55"/>
      <c r="G422" s="55"/>
      <c r="H422" s="55"/>
      <c r="I422" s="55"/>
      <c r="J422" s="55"/>
      <c r="K422" s="55"/>
      <c r="L422" s="55"/>
      <c r="M422" s="55"/>
      <c r="N422" s="55"/>
      <c r="O422" s="55"/>
      <c r="P422" s="55"/>
      <c r="Q422" s="55"/>
      <c r="R422" s="55"/>
      <c r="S422" s="55"/>
      <c r="T422" s="55"/>
      <c r="U422" s="55"/>
      <c r="V422" s="55"/>
      <c r="W422" s="55"/>
      <c r="X422" s="55"/>
      <c r="Y422" s="55"/>
      <c r="Z422" s="55"/>
      <c r="AA422" s="55"/>
      <c r="AB422" s="55"/>
      <c r="AC422" s="55"/>
      <c r="AD422" s="55"/>
      <c r="AE422" s="55"/>
      <c r="AF422" s="55"/>
      <c r="AG422" s="55"/>
      <c r="AH422" s="55"/>
      <c r="AI422" s="55"/>
      <c r="AJ422" s="55"/>
      <c r="AK422" s="55"/>
      <c r="AL422" s="55"/>
      <c r="AM422" s="55"/>
      <c r="AN422" s="55"/>
      <c r="AO422" s="55"/>
      <c r="AP422" s="55"/>
      <c r="AQ422" s="55"/>
      <c r="AR422" s="55"/>
      <c r="AS422" s="55"/>
      <c r="AT422" s="55"/>
      <c r="AU422" s="55"/>
      <c r="AV422" s="55"/>
      <c r="AW422" s="55"/>
      <c r="AX422" s="55"/>
      <c r="AY422" s="55"/>
      <c r="AZ422" s="55"/>
      <c r="BA422" s="55"/>
      <c r="BB422" s="55"/>
      <c r="BC422" s="55"/>
      <c r="BD422" s="55"/>
      <c r="BE422" s="55"/>
      <c r="BF422" s="55"/>
      <c r="BG422" s="55"/>
      <c r="BH422" s="55"/>
      <c r="BI422" s="55"/>
      <c r="BJ422" s="55"/>
      <c r="BK422" s="55"/>
      <c r="BL422" s="55"/>
      <c r="BM422" s="55"/>
      <c r="BN422" s="55"/>
      <c r="BO422" s="55"/>
      <c r="BP422" s="55"/>
      <c r="BQ422" s="55"/>
      <c r="BR422" s="55"/>
      <c r="BS422" s="55"/>
      <c r="BT422" s="55"/>
      <c r="BU422" s="55"/>
      <c r="BV422" s="55"/>
      <c r="BW422" s="55"/>
      <c r="BX422" s="55"/>
      <c r="BY422" s="55"/>
      <c r="BZ422" s="55"/>
      <c r="CA422" s="55"/>
      <c r="CB422" s="55"/>
    </row>
    <row r="423" spans="1:80" s="60" customFormat="1" x14ac:dyDescent="0.2">
      <c r="A423" s="55"/>
      <c r="B423" s="55"/>
      <c r="C423" s="55"/>
      <c r="D423" s="55"/>
      <c r="E423" s="55"/>
      <c r="F423" s="55"/>
      <c r="G423" s="55"/>
      <c r="H423" s="55"/>
      <c r="I423" s="55"/>
      <c r="J423" s="55"/>
      <c r="K423" s="55"/>
      <c r="L423" s="55"/>
      <c r="M423" s="55"/>
      <c r="N423" s="55"/>
      <c r="O423" s="55"/>
      <c r="P423" s="55"/>
      <c r="Q423" s="55"/>
      <c r="R423" s="55"/>
      <c r="S423" s="55"/>
      <c r="T423" s="55"/>
      <c r="U423" s="55"/>
      <c r="V423" s="55"/>
      <c r="W423" s="55"/>
      <c r="X423" s="55"/>
      <c r="Y423" s="55"/>
      <c r="Z423" s="55"/>
      <c r="AA423" s="55"/>
      <c r="AB423" s="55"/>
      <c r="AC423" s="55"/>
      <c r="AD423" s="55"/>
      <c r="AE423" s="55"/>
      <c r="AF423" s="55"/>
      <c r="AG423" s="55"/>
      <c r="AH423" s="55"/>
      <c r="AI423" s="55"/>
      <c r="AJ423" s="55"/>
      <c r="AK423" s="55"/>
      <c r="AL423" s="55"/>
      <c r="AM423" s="55"/>
      <c r="AN423" s="55"/>
      <c r="AO423" s="55"/>
      <c r="AP423" s="55"/>
      <c r="AQ423" s="55"/>
      <c r="AR423" s="55"/>
      <c r="AS423" s="55"/>
      <c r="AT423" s="55"/>
      <c r="AU423" s="55"/>
      <c r="AV423" s="55"/>
      <c r="AW423" s="55"/>
      <c r="AX423" s="55"/>
      <c r="AY423" s="55"/>
      <c r="AZ423" s="55"/>
      <c r="BA423" s="55"/>
      <c r="BB423" s="55"/>
      <c r="BC423" s="55"/>
      <c r="BD423" s="55"/>
      <c r="BE423" s="55"/>
      <c r="BF423" s="55"/>
      <c r="BG423" s="55"/>
      <c r="BH423" s="55"/>
      <c r="BI423" s="55"/>
      <c r="BJ423" s="55"/>
      <c r="BK423" s="55"/>
      <c r="BL423" s="55"/>
      <c r="BM423" s="55"/>
      <c r="BN423" s="55"/>
      <c r="BO423" s="55"/>
      <c r="BP423" s="55"/>
      <c r="BQ423" s="55"/>
      <c r="BR423" s="55"/>
      <c r="BS423" s="55"/>
      <c r="BT423" s="55"/>
      <c r="BU423" s="55"/>
      <c r="BV423" s="55"/>
      <c r="BW423" s="55"/>
      <c r="BX423" s="55"/>
      <c r="BY423" s="55"/>
      <c r="BZ423" s="55"/>
      <c r="CA423" s="55"/>
      <c r="CB423" s="55"/>
    </row>
    <row r="424" spans="1:80" s="60" customFormat="1" x14ac:dyDescent="0.2">
      <c r="A424" s="55"/>
      <c r="B424" s="55"/>
      <c r="C424" s="55"/>
      <c r="D424" s="55"/>
      <c r="E424" s="55"/>
      <c r="F424" s="55"/>
      <c r="G424" s="55"/>
      <c r="H424" s="55"/>
      <c r="I424" s="55"/>
      <c r="J424" s="55"/>
      <c r="K424" s="55"/>
      <c r="L424" s="55"/>
      <c r="M424" s="55"/>
      <c r="N424" s="55"/>
      <c r="O424" s="55"/>
      <c r="P424" s="55"/>
      <c r="Q424" s="55"/>
      <c r="R424" s="55"/>
      <c r="S424" s="55"/>
      <c r="T424" s="55"/>
      <c r="U424" s="55"/>
      <c r="V424" s="55"/>
      <c r="W424" s="55"/>
      <c r="X424" s="55"/>
      <c r="Y424" s="55"/>
      <c r="Z424" s="55"/>
      <c r="AA424" s="55"/>
      <c r="AB424" s="55"/>
      <c r="AC424" s="55"/>
      <c r="AD424" s="55"/>
      <c r="AE424" s="55"/>
      <c r="AF424" s="55"/>
      <c r="AG424" s="55"/>
      <c r="AH424" s="55"/>
      <c r="AI424" s="55"/>
      <c r="AJ424" s="55"/>
      <c r="AK424" s="55"/>
      <c r="AL424" s="55"/>
      <c r="AM424" s="55"/>
      <c r="AN424" s="55"/>
      <c r="AO424" s="55"/>
      <c r="AP424" s="55"/>
      <c r="AQ424" s="55"/>
      <c r="AR424" s="55"/>
      <c r="AS424" s="55"/>
      <c r="AT424" s="55"/>
      <c r="AU424" s="55"/>
      <c r="AV424" s="55"/>
      <c r="AW424" s="55"/>
      <c r="AX424" s="55"/>
      <c r="AY424" s="55"/>
      <c r="AZ424" s="55"/>
      <c r="BA424" s="55"/>
      <c r="BB424" s="55"/>
      <c r="BC424" s="55"/>
      <c r="BD424" s="55"/>
      <c r="BE424" s="55"/>
      <c r="BF424" s="55"/>
      <c r="BG424" s="55"/>
      <c r="BH424" s="55"/>
      <c r="BI424" s="55"/>
      <c r="BJ424" s="55"/>
      <c r="BK424" s="55"/>
      <c r="BL424" s="55"/>
      <c r="BM424" s="55"/>
      <c r="BN424" s="55"/>
      <c r="BO424" s="55"/>
      <c r="BP424" s="55"/>
      <c r="BQ424" s="55"/>
      <c r="BR424" s="55"/>
      <c r="BS424" s="55"/>
      <c r="BT424" s="55"/>
      <c r="BU424" s="55"/>
      <c r="BV424" s="55"/>
      <c r="BW424" s="55"/>
      <c r="BX424" s="55"/>
      <c r="BY424" s="55"/>
      <c r="BZ424" s="55"/>
      <c r="CA424" s="55"/>
      <c r="CB424" s="55"/>
    </row>
    <row r="425" spans="1:80" s="60" customFormat="1" x14ac:dyDescent="0.2">
      <c r="A425" s="55"/>
      <c r="B425" s="55"/>
      <c r="C425" s="55"/>
      <c r="D425" s="55"/>
      <c r="E425" s="55"/>
      <c r="F425" s="55"/>
      <c r="G425" s="55"/>
      <c r="H425" s="55"/>
      <c r="I425" s="55"/>
      <c r="J425" s="55"/>
      <c r="K425" s="55"/>
      <c r="L425" s="55"/>
      <c r="M425" s="55"/>
      <c r="N425" s="55"/>
      <c r="O425" s="55"/>
      <c r="P425" s="55"/>
      <c r="Q425" s="55"/>
      <c r="R425" s="55"/>
      <c r="S425" s="55"/>
      <c r="T425" s="55"/>
      <c r="U425" s="55"/>
      <c r="V425" s="55"/>
      <c r="W425" s="55"/>
      <c r="X425" s="55"/>
      <c r="Y425" s="55"/>
      <c r="Z425" s="55"/>
      <c r="AA425" s="55"/>
      <c r="AB425" s="55"/>
      <c r="AC425" s="55"/>
      <c r="AD425" s="55"/>
      <c r="AE425" s="55"/>
      <c r="AF425" s="55"/>
      <c r="AG425" s="55"/>
      <c r="AH425" s="55"/>
      <c r="AI425" s="55"/>
      <c r="AJ425" s="55"/>
      <c r="AK425" s="55"/>
      <c r="AL425" s="55"/>
      <c r="AM425" s="55"/>
      <c r="AN425" s="55"/>
      <c r="AO425" s="55"/>
      <c r="AP425" s="55"/>
      <c r="AQ425" s="55"/>
      <c r="AR425" s="55"/>
      <c r="AS425" s="55"/>
      <c r="AT425" s="55"/>
      <c r="AU425" s="55"/>
      <c r="AV425" s="55"/>
      <c r="AW425" s="55"/>
      <c r="AX425" s="55"/>
      <c r="AY425" s="55"/>
      <c r="AZ425" s="55"/>
      <c r="BA425" s="55"/>
      <c r="BB425" s="55"/>
      <c r="BC425" s="55"/>
      <c r="BD425" s="55"/>
      <c r="BE425" s="55"/>
      <c r="BF425" s="55"/>
      <c r="BG425" s="55"/>
      <c r="BH425" s="55"/>
      <c r="BI425" s="55"/>
      <c r="BJ425" s="55"/>
      <c r="BK425" s="55"/>
      <c r="BL425" s="55"/>
      <c r="BM425" s="55"/>
      <c r="BN425" s="55"/>
      <c r="BO425" s="55"/>
      <c r="BP425" s="55"/>
      <c r="BQ425" s="55"/>
      <c r="BR425" s="55"/>
      <c r="BS425" s="55"/>
      <c r="BT425" s="55"/>
      <c r="BU425" s="55"/>
      <c r="BV425" s="55"/>
      <c r="BW425" s="55"/>
      <c r="BX425" s="55"/>
      <c r="BY425" s="55"/>
      <c r="BZ425" s="55"/>
      <c r="CA425" s="55"/>
      <c r="CB425" s="55"/>
    </row>
    <row r="426" spans="1:80" s="60" customFormat="1" x14ac:dyDescent="0.2">
      <c r="A426" s="55"/>
      <c r="B426" s="55"/>
      <c r="C426" s="55"/>
      <c r="D426" s="55"/>
      <c r="E426" s="55"/>
      <c r="F426" s="55"/>
      <c r="G426" s="55"/>
      <c r="H426" s="55"/>
      <c r="I426" s="55"/>
      <c r="J426" s="55"/>
      <c r="K426" s="55"/>
      <c r="L426" s="55"/>
      <c r="M426" s="55"/>
      <c r="N426" s="55"/>
      <c r="O426" s="55"/>
      <c r="P426" s="55"/>
      <c r="Q426" s="55"/>
      <c r="R426" s="55"/>
      <c r="S426" s="55"/>
      <c r="T426" s="55"/>
      <c r="U426" s="55"/>
      <c r="V426" s="55"/>
      <c r="W426" s="55"/>
      <c r="X426" s="55"/>
      <c r="Y426" s="55"/>
      <c r="Z426" s="55"/>
      <c r="AA426" s="55"/>
      <c r="AB426" s="55"/>
      <c r="AC426" s="55"/>
      <c r="AD426" s="55"/>
      <c r="AE426" s="55"/>
      <c r="AF426" s="55"/>
      <c r="AG426" s="55"/>
      <c r="AH426" s="55"/>
      <c r="AI426" s="55"/>
      <c r="AJ426" s="55"/>
      <c r="AK426" s="55"/>
      <c r="AL426" s="55"/>
      <c r="AM426" s="55"/>
      <c r="AN426" s="55"/>
      <c r="AO426" s="55"/>
      <c r="AP426" s="55"/>
      <c r="AQ426" s="55"/>
      <c r="AR426" s="55"/>
      <c r="AS426" s="55"/>
      <c r="AT426" s="55"/>
      <c r="AU426" s="55"/>
      <c r="AV426" s="55"/>
      <c r="AW426" s="55"/>
      <c r="AX426" s="55"/>
      <c r="AY426" s="55"/>
      <c r="AZ426" s="55"/>
      <c r="BA426" s="55"/>
      <c r="BB426" s="55"/>
      <c r="BC426" s="55"/>
      <c r="BD426" s="55"/>
      <c r="BE426" s="55"/>
      <c r="BF426" s="55"/>
      <c r="BG426" s="55"/>
      <c r="BH426" s="55"/>
      <c r="BI426" s="55"/>
      <c r="BJ426" s="55"/>
      <c r="BK426" s="55"/>
      <c r="BL426" s="55"/>
      <c r="BM426" s="55"/>
      <c r="BN426" s="55"/>
      <c r="BO426" s="55"/>
      <c r="BP426" s="55"/>
      <c r="BQ426" s="55"/>
      <c r="BR426" s="55"/>
      <c r="BS426" s="55"/>
      <c r="BT426" s="55"/>
      <c r="BU426" s="55"/>
      <c r="BV426" s="55"/>
      <c r="BW426" s="55"/>
      <c r="BX426" s="55"/>
      <c r="BY426" s="55"/>
      <c r="BZ426" s="55"/>
      <c r="CA426" s="55"/>
      <c r="CB426" s="55"/>
    </row>
    <row r="427" spans="1:80" s="60" customFormat="1" x14ac:dyDescent="0.2">
      <c r="A427" s="55"/>
      <c r="B427" s="55"/>
      <c r="C427" s="55"/>
      <c r="D427" s="55"/>
      <c r="E427" s="55"/>
      <c r="F427" s="55"/>
      <c r="G427" s="55"/>
      <c r="H427" s="55"/>
      <c r="I427" s="55"/>
      <c r="J427" s="55"/>
      <c r="K427" s="55"/>
      <c r="L427" s="55"/>
      <c r="M427" s="55"/>
      <c r="N427" s="55"/>
      <c r="O427" s="55"/>
      <c r="P427" s="55"/>
      <c r="Q427" s="55"/>
      <c r="R427" s="55"/>
      <c r="S427" s="55"/>
      <c r="T427" s="55"/>
      <c r="U427" s="55"/>
      <c r="V427" s="55"/>
      <c r="W427" s="55"/>
      <c r="X427" s="55"/>
      <c r="Y427" s="55"/>
      <c r="Z427" s="55"/>
      <c r="AA427" s="55"/>
      <c r="AB427" s="55"/>
      <c r="AC427" s="55"/>
      <c r="AD427" s="55"/>
      <c r="AE427" s="55"/>
      <c r="AF427" s="55"/>
      <c r="AG427" s="55"/>
      <c r="AH427" s="55"/>
      <c r="AI427" s="55"/>
      <c r="AJ427" s="55"/>
      <c r="AK427" s="55"/>
      <c r="AL427" s="55"/>
      <c r="AM427" s="55"/>
      <c r="AN427" s="55"/>
      <c r="AO427" s="55"/>
      <c r="AP427" s="55"/>
      <c r="AQ427" s="55"/>
      <c r="AR427" s="55"/>
      <c r="AS427" s="55"/>
      <c r="AT427" s="55"/>
      <c r="AU427" s="55"/>
      <c r="AV427" s="55"/>
      <c r="AW427" s="55"/>
      <c r="AX427" s="55"/>
      <c r="AY427" s="55"/>
      <c r="AZ427" s="55"/>
      <c r="BA427" s="55"/>
      <c r="BB427" s="55"/>
      <c r="BC427" s="55"/>
      <c r="BD427" s="55"/>
      <c r="BE427" s="55"/>
      <c r="BF427" s="55"/>
      <c r="BG427" s="55"/>
      <c r="BH427" s="55"/>
      <c r="BI427" s="55"/>
      <c r="BJ427" s="55"/>
      <c r="BK427" s="55"/>
      <c r="BL427" s="55"/>
      <c r="BM427" s="55"/>
      <c r="BN427" s="55"/>
      <c r="BO427" s="55"/>
      <c r="BP427" s="55"/>
      <c r="BQ427" s="55"/>
      <c r="BR427" s="55"/>
      <c r="BS427" s="55"/>
      <c r="BT427" s="55"/>
      <c r="BU427" s="55"/>
      <c r="BV427" s="55"/>
      <c r="BW427" s="55"/>
      <c r="BX427" s="55"/>
      <c r="BY427" s="55"/>
      <c r="BZ427" s="55"/>
      <c r="CA427" s="55"/>
      <c r="CB427" s="55"/>
    </row>
    <row r="428" spans="1:80" s="60" customFormat="1" x14ac:dyDescent="0.2">
      <c r="A428" s="55"/>
      <c r="B428" s="55"/>
      <c r="C428" s="55"/>
      <c r="D428" s="55"/>
      <c r="E428" s="55"/>
      <c r="F428" s="55"/>
      <c r="G428" s="55"/>
      <c r="H428" s="55"/>
      <c r="I428" s="55"/>
      <c r="J428" s="55"/>
      <c r="K428" s="55"/>
      <c r="L428" s="55"/>
      <c r="M428" s="55"/>
      <c r="N428" s="55"/>
      <c r="O428" s="55"/>
      <c r="P428" s="55"/>
      <c r="Q428" s="55"/>
      <c r="R428" s="55"/>
      <c r="S428" s="55"/>
      <c r="T428" s="55"/>
      <c r="U428" s="55"/>
      <c r="V428" s="55"/>
      <c r="W428" s="55"/>
      <c r="X428" s="55"/>
      <c r="Y428" s="55"/>
      <c r="Z428" s="55"/>
      <c r="AA428" s="55"/>
      <c r="AB428" s="55"/>
      <c r="AC428" s="55"/>
      <c r="AD428" s="55"/>
      <c r="AE428" s="55"/>
      <c r="AF428" s="55"/>
      <c r="AG428" s="55"/>
      <c r="AH428" s="55"/>
      <c r="AI428" s="55"/>
      <c r="AJ428" s="55"/>
      <c r="AK428" s="55"/>
      <c r="AL428" s="55"/>
      <c r="AM428" s="55"/>
      <c r="AN428" s="55"/>
      <c r="AO428" s="55"/>
      <c r="AP428" s="55"/>
      <c r="AQ428" s="55"/>
      <c r="AR428" s="55"/>
      <c r="AS428" s="55"/>
      <c r="AT428" s="55"/>
      <c r="AU428" s="55"/>
      <c r="AV428" s="55"/>
      <c r="AW428" s="55"/>
      <c r="AX428" s="55"/>
      <c r="AY428" s="55"/>
      <c r="AZ428" s="55"/>
      <c r="BA428" s="55"/>
      <c r="BB428" s="55"/>
      <c r="BC428" s="55"/>
      <c r="BD428" s="55"/>
      <c r="BE428" s="55"/>
      <c r="BF428" s="55"/>
      <c r="BG428" s="55"/>
      <c r="BH428" s="55"/>
      <c r="BI428" s="55"/>
      <c r="BJ428" s="55"/>
      <c r="BK428" s="55"/>
      <c r="BL428" s="55"/>
      <c r="BM428" s="55"/>
      <c r="BN428" s="55"/>
      <c r="BO428" s="55"/>
      <c r="BP428" s="55"/>
      <c r="BQ428" s="55"/>
      <c r="BR428" s="55"/>
      <c r="BS428" s="55"/>
      <c r="BT428" s="55"/>
      <c r="BU428" s="55"/>
      <c r="BV428" s="55"/>
      <c r="BW428" s="55"/>
      <c r="BX428" s="55"/>
      <c r="BY428" s="55"/>
      <c r="BZ428" s="55"/>
      <c r="CA428" s="55"/>
      <c r="CB428" s="55"/>
    </row>
    <row r="429" spans="1:80" s="60" customFormat="1" x14ac:dyDescent="0.2">
      <c r="A429" s="55"/>
      <c r="B429" s="55"/>
      <c r="C429" s="55"/>
      <c r="D429" s="55"/>
      <c r="E429" s="55"/>
      <c r="F429" s="55"/>
      <c r="G429" s="55"/>
      <c r="H429" s="55"/>
      <c r="I429" s="55"/>
      <c r="J429" s="55"/>
      <c r="K429" s="55"/>
      <c r="L429" s="55"/>
      <c r="M429" s="55"/>
      <c r="N429" s="55"/>
      <c r="O429" s="55"/>
      <c r="P429" s="55"/>
      <c r="Q429" s="55"/>
      <c r="R429" s="55"/>
      <c r="S429" s="55"/>
      <c r="T429" s="55"/>
      <c r="U429" s="55"/>
      <c r="V429" s="55"/>
      <c r="W429" s="55"/>
      <c r="X429" s="55"/>
      <c r="Y429" s="55"/>
      <c r="Z429" s="55"/>
      <c r="AA429" s="55"/>
      <c r="AB429" s="55"/>
      <c r="AC429" s="55"/>
      <c r="AD429" s="55"/>
      <c r="AE429" s="55"/>
      <c r="AF429" s="55"/>
      <c r="AG429" s="55"/>
      <c r="AH429" s="55"/>
      <c r="AI429" s="55"/>
      <c r="AJ429" s="55"/>
      <c r="AK429" s="55"/>
      <c r="AL429" s="55"/>
      <c r="AM429" s="55"/>
      <c r="AN429" s="55"/>
      <c r="AO429" s="55"/>
      <c r="AP429" s="55"/>
      <c r="AQ429" s="55"/>
      <c r="AR429" s="55"/>
      <c r="AS429" s="55"/>
      <c r="AT429" s="55"/>
      <c r="AU429" s="55"/>
      <c r="AV429" s="55"/>
      <c r="AW429" s="55"/>
      <c r="AX429" s="55"/>
      <c r="AY429" s="55"/>
      <c r="AZ429" s="55"/>
      <c r="BA429" s="55"/>
      <c r="BB429" s="55"/>
      <c r="BC429" s="55"/>
      <c r="BD429" s="55"/>
      <c r="BE429" s="55"/>
      <c r="BF429" s="55"/>
      <c r="BG429" s="55"/>
      <c r="BH429" s="55"/>
      <c r="BI429" s="55"/>
      <c r="BJ429" s="55"/>
      <c r="BK429" s="55"/>
      <c r="BL429" s="55"/>
      <c r="BM429" s="55"/>
      <c r="BN429" s="55"/>
      <c r="BO429" s="55"/>
      <c r="BP429" s="55"/>
      <c r="BQ429" s="55"/>
      <c r="BR429" s="55"/>
      <c r="BS429" s="55"/>
      <c r="BT429" s="55"/>
      <c r="BU429" s="55"/>
      <c r="BV429" s="55"/>
      <c r="BW429" s="55"/>
      <c r="BX429" s="55"/>
      <c r="BY429" s="55"/>
      <c r="BZ429" s="55"/>
      <c r="CA429" s="55"/>
      <c r="CB429" s="55"/>
    </row>
    <row r="430" spans="1:80" s="60" customFormat="1" x14ac:dyDescent="0.2">
      <c r="A430" s="55"/>
      <c r="B430" s="55"/>
      <c r="C430" s="55"/>
      <c r="D430" s="55"/>
      <c r="E430" s="55"/>
      <c r="F430" s="55"/>
      <c r="G430" s="55"/>
      <c r="H430" s="55"/>
      <c r="I430" s="55"/>
      <c r="J430" s="55"/>
      <c r="K430" s="55"/>
      <c r="L430" s="55"/>
      <c r="M430" s="55"/>
      <c r="N430" s="55"/>
      <c r="O430" s="55"/>
      <c r="P430" s="55"/>
      <c r="Q430" s="55"/>
      <c r="R430" s="55"/>
      <c r="S430" s="55"/>
      <c r="T430" s="55"/>
      <c r="U430" s="55"/>
      <c r="V430" s="55"/>
      <c r="W430" s="55"/>
      <c r="X430" s="55"/>
      <c r="Y430" s="55"/>
      <c r="Z430" s="55"/>
      <c r="AA430" s="55"/>
      <c r="AB430" s="55"/>
      <c r="AC430" s="55"/>
      <c r="AD430" s="55"/>
      <c r="AE430" s="55"/>
      <c r="AF430" s="55"/>
      <c r="AG430" s="55"/>
      <c r="AH430" s="55"/>
      <c r="AI430" s="55"/>
      <c r="AJ430" s="55"/>
      <c r="AK430" s="55"/>
      <c r="AL430" s="55"/>
      <c r="AM430" s="55"/>
      <c r="AN430" s="55"/>
      <c r="AO430" s="55"/>
      <c r="AP430" s="55"/>
      <c r="AQ430" s="55"/>
      <c r="AR430" s="55"/>
      <c r="AS430" s="55"/>
      <c r="AT430" s="55"/>
      <c r="AU430" s="55"/>
      <c r="AV430" s="55"/>
      <c r="AW430" s="55"/>
      <c r="AX430" s="55"/>
      <c r="AY430" s="55"/>
      <c r="AZ430" s="55"/>
      <c r="BA430" s="55"/>
      <c r="BB430" s="55"/>
      <c r="BC430" s="55"/>
      <c r="BD430" s="55"/>
      <c r="BE430" s="55"/>
      <c r="BF430" s="55"/>
      <c r="BG430" s="55"/>
      <c r="BH430" s="55"/>
      <c r="BI430" s="55"/>
      <c r="BJ430" s="55"/>
      <c r="BK430" s="55"/>
      <c r="BL430" s="55"/>
      <c r="BM430" s="55"/>
      <c r="BN430" s="55"/>
      <c r="BO430" s="55"/>
      <c r="BP430" s="55"/>
      <c r="BQ430" s="55"/>
      <c r="BR430" s="55"/>
      <c r="BS430" s="55"/>
      <c r="BT430" s="55"/>
      <c r="BU430" s="55"/>
      <c r="BV430" s="55"/>
      <c r="BW430" s="55"/>
      <c r="BX430" s="55"/>
      <c r="BY430" s="55"/>
      <c r="BZ430" s="55"/>
      <c r="CA430" s="55"/>
      <c r="CB430" s="55"/>
    </row>
    <row r="431" spans="1:80" s="60" customFormat="1" x14ac:dyDescent="0.2">
      <c r="A431" s="55"/>
      <c r="B431" s="55"/>
      <c r="C431" s="55"/>
      <c r="D431" s="55"/>
      <c r="E431" s="55"/>
      <c r="F431" s="55"/>
      <c r="G431" s="55"/>
      <c r="H431" s="55"/>
      <c r="I431" s="55"/>
      <c r="J431" s="55"/>
      <c r="K431" s="55"/>
      <c r="L431" s="55"/>
      <c r="M431" s="55"/>
      <c r="N431" s="55"/>
      <c r="O431" s="55"/>
      <c r="P431" s="55"/>
      <c r="Q431" s="55"/>
      <c r="R431" s="55"/>
      <c r="S431" s="55"/>
      <c r="T431" s="55"/>
      <c r="U431" s="55"/>
      <c r="V431" s="55"/>
      <c r="W431" s="55"/>
      <c r="X431" s="55"/>
      <c r="Y431" s="55"/>
      <c r="Z431" s="55"/>
      <c r="AA431" s="55"/>
      <c r="AB431" s="55"/>
      <c r="AC431" s="55"/>
      <c r="AD431" s="55"/>
      <c r="AE431" s="55"/>
      <c r="AF431" s="55"/>
      <c r="AG431" s="55"/>
      <c r="AH431" s="55"/>
      <c r="AI431" s="55"/>
      <c r="AJ431" s="55"/>
      <c r="AK431" s="55"/>
      <c r="AL431" s="55"/>
      <c r="AM431" s="55"/>
      <c r="AN431" s="55"/>
      <c r="AO431" s="55"/>
      <c r="AP431" s="55"/>
      <c r="AQ431" s="55"/>
      <c r="AR431" s="55"/>
      <c r="AS431" s="55"/>
      <c r="AT431" s="55"/>
      <c r="AU431" s="55"/>
      <c r="AV431" s="55"/>
      <c r="AW431" s="55"/>
      <c r="AX431" s="55"/>
      <c r="AY431" s="55"/>
      <c r="AZ431" s="55"/>
      <c r="BA431" s="55"/>
      <c r="BB431" s="55"/>
      <c r="BC431" s="55"/>
      <c r="BD431" s="55"/>
      <c r="BE431" s="55"/>
      <c r="BF431" s="55"/>
      <c r="BG431" s="55"/>
      <c r="BH431" s="55"/>
      <c r="BI431" s="55"/>
      <c r="BJ431" s="55"/>
      <c r="BK431" s="55"/>
      <c r="BL431" s="55"/>
      <c r="BM431" s="55"/>
      <c r="BN431" s="55"/>
      <c r="BO431" s="55"/>
      <c r="BP431" s="55"/>
      <c r="BQ431" s="55"/>
      <c r="BR431" s="55"/>
      <c r="BS431" s="55"/>
      <c r="BT431" s="55"/>
      <c r="BU431" s="55"/>
      <c r="BV431" s="55"/>
      <c r="BW431" s="55"/>
      <c r="BX431" s="55"/>
      <c r="BY431" s="55"/>
      <c r="BZ431" s="55"/>
      <c r="CA431" s="55"/>
      <c r="CB431" s="55"/>
    </row>
    <row r="432" spans="1:80" s="60" customFormat="1" x14ac:dyDescent="0.2">
      <c r="A432" s="55"/>
      <c r="B432" s="55"/>
      <c r="C432" s="55"/>
      <c r="D432" s="55"/>
      <c r="E432" s="55"/>
      <c r="F432" s="55"/>
      <c r="G432" s="55"/>
      <c r="H432" s="55"/>
      <c r="I432" s="55"/>
      <c r="J432" s="55"/>
      <c r="K432" s="55"/>
      <c r="L432" s="55"/>
      <c r="M432" s="55"/>
      <c r="N432" s="55"/>
      <c r="O432" s="55"/>
      <c r="P432" s="55"/>
      <c r="Q432" s="55"/>
      <c r="R432" s="55"/>
      <c r="S432" s="55"/>
      <c r="T432" s="55"/>
      <c r="U432" s="55"/>
      <c r="V432" s="55"/>
      <c r="W432" s="55"/>
      <c r="X432" s="55"/>
      <c r="Y432" s="55"/>
      <c r="Z432" s="55"/>
      <c r="AA432" s="55"/>
      <c r="AB432" s="55"/>
      <c r="AC432" s="55"/>
      <c r="AD432" s="55"/>
      <c r="AE432" s="55"/>
      <c r="AF432" s="55"/>
      <c r="AG432" s="55"/>
      <c r="AH432" s="55"/>
      <c r="AI432" s="55"/>
      <c r="AJ432" s="55"/>
      <c r="AK432" s="55"/>
      <c r="AL432" s="55"/>
      <c r="AM432" s="55"/>
      <c r="AN432" s="55"/>
      <c r="AO432" s="55"/>
      <c r="AP432" s="55"/>
      <c r="AQ432" s="55"/>
      <c r="AR432" s="55"/>
      <c r="AS432" s="55"/>
      <c r="AT432" s="55"/>
      <c r="AU432" s="55"/>
      <c r="AV432" s="55"/>
      <c r="AW432" s="55"/>
      <c r="AX432" s="55"/>
      <c r="AY432" s="55"/>
      <c r="AZ432" s="55"/>
      <c r="BA432" s="55"/>
      <c r="BB432" s="55"/>
      <c r="BC432" s="55"/>
      <c r="BD432" s="55"/>
      <c r="BE432" s="55"/>
      <c r="BF432" s="55"/>
      <c r="BG432" s="55"/>
      <c r="BH432" s="55"/>
      <c r="BI432" s="55"/>
      <c r="BJ432" s="55"/>
      <c r="BK432" s="55"/>
      <c r="BL432" s="55"/>
      <c r="BM432" s="55"/>
      <c r="BN432" s="55"/>
      <c r="BO432" s="55"/>
      <c r="BP432" s="55"/>
      <c r="BQ432" s="55"/>
      <c r="BR432" s="55"/>
      <c r="BS432" s="55"/>
      <c r="BT432" s="55"/>
      <c r="BU432" s="55"/>
      <c r="BV432" s="55"/>
      <c r="BW432" s="55"/>
      <c r="BX432" s="55"/>
      <c r="BY432" s="55"/>
      <c r="BZ432" s="55"/>
      <c r="CA432" s="55"/>
      <c r="CB432" s="55"/>
    </row>
    <row r="433" spans="1:80" s="60" customFormat="1" x14ac:dyDescent="0.2">
      <c r="A433" s="55"/>
      <c r="B433" s="55"/>
      <c r="C433" s="55"/>
      <c r="D433" s="55"/>
      <c r="E433" s="55"/>
      <c r="F433" s="55"/>
      <c r="G433" s="55"/>
      <c r="H433" s="55"/>
      <c r="I433" s="55"/>
      <c r="J433" s="55"/>
      <c r="K433" s="55"/>
      <c r="L433" s="55"/>
      <c r="M433" s="55"/>
      <c r="N433" s="55"/>
      <c r="O433" s="55"/>
      <c r="P433" s="55"/>
      <c r="Q433" s="55"/>
      <c r="R433" s="55"/>
      <c r="S433" s="55"/>
      <c r="T433" s="55"/>
      <c r="U433" s="55"/>
      <c r="V433" s="55"/>
      <c r="W433" s="55"/>
      <c r="X433" s="55"/>
      <c r="Y433" s="55"/>
      <c r="Z433" s="55"/>
      <c r="AA433" s="55"/>
      <c r="AB433" s="55"/>
      <c r="AC433" s="55"/>
      <c r="AD433" s="55"/>
      <c r="AE433" s="55"/>
      <c r="AF433" s="55"/>
      <c r="AG433" s="55"/>
      <c r="AH433" s="55"/>
      <c r="AI433" s="55"/>
      <c r="AJ433" s="55"/>
      <c r="AK433" s="55"/>
      <c r="AL433" s="55"/>
      <c r="AM433" s="55"/>
      <c r="AN433" s="55"/>
      <c r="AO433" s="55"/>
      <c r="AP433" s="55"/>
      <c r="AQ433" s="55"/>
      <c r="AR433" s="55"/>
      <c r="AS433" s="55"/>
      <c r="AT433" s="55"/>
      <c r="AU433" s="55"/>
      <c r="AV433" s="55"/>
      <c r="AW433" s="55"/>
      <c r="AX433" s="55"/>
      <c r="AY433" s="55"/>
      <c r="AZ433" s="55"/>
      <c r="BA433" s="55"/>
      <c r="BB433" s="55"/>
      <c r="BC433" s="55"/>
      <c r="BD433" s="55"/>
      <c r="BE433" s="55"/>
      <c r="BF433" s="55"/>
      <c r="BG433" s="55"/>
      <c r="BH433" s="55"/>
      <c r="BI433" s="55"/>
      <c r="BJ433" s="55"/>
      <c r="BK433" s="55"/>
      <c r="BL433" s="55"/>
      <c r="BM433" s="55"/>
      <c r="BN433" s="55"/>
      <c r="BO433" s="55"/>
      <c r="BP433" s="55"/>
      <c r="BQ433" s="55"/>
      <c r="BR433" s="55"/>
      <c r="BS433" s="55"/>
      <c r="BT433" s="55"/>
      <c r="BU433" s="55"/>
      <c r="BV433" s="55"/>
      <c r="BW433" s="55"/>
      <c r="BX433" s="55"/>
      <c r="BY433" s="55"/>
      <c r="BZ433" s="55"/>
      <c r="CA433" s="55"/>
      <c r="CB433" s="55"/>
    </row>
    <row r="434" spans="1:80" s="60" customFormat="1" x14ac:dyDescent="0.2">
      <c r="A434" s="55"/>
      <c r="B434" s="55"/>
      <c r="C434" s="55"/>
      <c r="D434" s="55"/>
      <c r="E434" s="55"/>
      <c r="F434" s="55"/>
      <c r="G434" s="55"/>
      <c r="H434" s="55"/>
      <c r="I434" s="55"/>
      <c r="J434" s="55"/>
      <c r="K434" s="55"/>
      <c r="L434" s="55"/>
      <c r="M434" s="55"/>
      <c r="N434" s="55"/>
      <c r="O434" s="55"/>
      <c r="P434" s="55"/>
      <c r="Q434" s="55"/>
      <c r="R434" s="55"/>
      <c r="S434" s="55"/>
      <c r="T434" s="55"/>
      <c r="U434" s="55"/>
      <c r="V434" s="55"/>
      <c r="W434" s="55"/>
      <c r="X434" s="55"/>
      <c r="Y434" s="55"/>
      <c r="Z434" s="55"/>
      <c r="AA434" s="55"/>
      <c r="AB434" s="55"/>
      <c r="AC434" s="55"/>
      <c r="AD434" s="55"/>
      <c r="AE434" s="55"/>
      <c r="AF434" s="55"/>
      <c r="AG434" s="55"/>
      <c r="AH434" s="55"/>
      <c r="AI434" s="55"/>
      <c r="AJ434" s="55"/>
      <c r="AK434" s="55"/>
      <c r="AL434" s="55"/>
      <c r="AM434" s="55"/>
      <c r="AN434" s="55"/>
      <c r="AO434" s="55"/>
      <c r="AP434" s="55"/>
      <c r="AQ434" s="55"/>
      <c r="AR434" s="55"/>
      <c r="AS434" s="55"/>
      <c r="AT434" s="55"/>
      <c r="AU434" s="55"/>
      <c r="AV434" s="55"/>
      <c r="AW434" s="55"/>
      <c r="AX434" s="55"/>
      <c r="AY434" s="55"/>
      <c r="AZ434" s="55"/>
      <c r="BA434" s="55"/>
      <c r="BB434" s="55"/>
      <c r="BC434" s="55"/>
      <c r="BD434" s="55"/>
      <c r="BE434" s="55"/>
      <c r="BF434" s="55"/>
      <c r="BG434" s="55"/>
      <c r="BH434" s="55"/>
      <c r="BI434" s="55"/>
      <c r="BJ434" s="55"/>
      <c r="BK434" s="55"/>
      <c r="BL434" s="55"/>
      <c r="BM434" s="55"/>
      <c r="BN434" s="55"/>
      <c r="BO434" s="55"/>
      <c r="BP434" s="55"/>
      <c r="BQ434" s="55"/>
      <c r="BR434" s="55"/>
      <c r="BS434" s="55"/>
      <c r="BT434" s="55"/>
      <c r="BU434" s="55"/>
      <c r="BV434" s="55"/>
      <c r="BW434" s="55"/>
      <c r="BX434" s="55"/>
      <c r="BY434" s="55"/>
      <c r="BZ434" s="55"/>
      <c r="CA434" s="55"/>
      <c r="CB434" s="55"/>
    </row>
    <row r="435" spans="1:80" s="60" customFormat="1" x14ac:dyDescent="0.2">
      <c r="A435" s="55"/>
      <c r="B435" s="55"/>
      <c r="C435" s="55"/>
      <c r="D435" s="55"/>
      <c r="E435" s="55"/>
      <c r="F435" s="55"/>
      <c r="G435" s="55"/>
      <c r="H435" s="55"/>
      <c r="I435" s="55"/>
      <c r="J435" s="55"/>
      <c r="K435" s="55"/>
      <c r="L435" s="55"/>
      <c r="M435" s="55"/>
      <c r="N435" s="55"/>
      <c r="O435" s="55"/>
      <c r="P435" s="55"/>
      <c r="Q435" s="55"/>
      <c r="R435" s="55"/>
      <c r="S435" s="55"/>
      <c r="T435" s="55"/>
      <c r="U435" s="55"/>
      <c r="V435" s="55"/>
      <c r="W435" s="55"/>
      <c r="X435" s="55"/>
      <c r="Y435" s="55"/>
      <c r="Z435" s="55"/>
      <c r="AA435" s="55"/>
      <c r="AB435" s="55"/>
      <c r="AC435" s="55"/>
      <c r="AD435" s="55"/>
      <c r="AE435" s="55"/>
      <c r="AF435" s="55"/>
      <c r="AG435" s="55"/>
      <c r="AH435" s="55"/>
      <c r="AI435" s="55"/>
      <c r="AJ435" s="55"/>
      <c r="AK435" s="55"/>
      <c r="AL435" s="55"/>
      <c r="AM435" s="55"/>
      <c r="AN435" s="55"/>
      <c r="AO435" s="55"/>
      <c r="AP435" s="55"/>
      <c r="AQ435" s="55"/>
      <c r="AR435" s="55"/>
      <c r="AS435" s="55"/>
      <c r="AT435" s="55"/>
      <c r="AU435" s="55"/>
      <c r="AV435" s="55"/>
      <c r="AW435" s="55"/>
      <c r="AX435" s="55"/>
      <c r="AY435" s="55"/>
      <c r="AZ435" s="55"/>
      <c r="BA435" s="55"/>
      <c r="BB435" s="55"/>
      <c r="BC435" s="55"/>
      <c r="BD435" s="55"/>
      <c r="BE435" s="55"/>
      <c r="BF435" s="55"/>
      <c r="BG435" s="55"/>
      <c r="BH435" s="55"/>
      <c r="BI435" s="55"/>
      <c r="BJ435" s="55"/>
      <c r="BK435" s="55"/>
      <c r="BL435" s="55"/>
      <c r="BM435" s="55"/>
      <c r="BN435" s="55"/>
      <c r="BO435" s="55"/>
      <c r="BP435" s="55"/>
      <c r="BQ435" s="55"/>
      <c r="BR435" s="55"/>
      <c r="BS435" s="55"/>
      <c r="BT435" s="55"/>
      <c r="BU435" s="55"/>
      <c r="BV435" s="55"/>
      <c r="BW435" s="55"/>
      <c r="BX435" s="55"/>
      <c r="BY435" s="55"/>
      <c r="BZ435" s="55"/>
      <c r="CA435" s="55"/>
      <c r="CB435" s="55"/>
    </row>
    <row r="436" spans="1:80" s="60" customFormat="1" x14ac:dyDescent="0.2">
      <c r="A436" s="55"/>
      <c r="B436" s="55"/>
      <c r="C436" s="55"/>
      <c r="D436" s="55"/>
      <c r="E436" s="55"/>
      <c r="F436" s="55"/>
      <c r="G436" s="55"/>
      <c r="H436" s="55"/>
      <c r="I436" s="55"/>
      <c r="J436" s="55"/>
      <c r="K436" s="55"/>
      <c r="L436" s="55"/>
      <c r="M436" s="55"/>
      <c r="N436" s="55"/>
      <c r="O436" s="55"/>
      <c r="P436" s="55"/>
      <c r="Q436" s="55"/>
      <c r="R436" s="55"/>
      <c r="S436" s="55"/>
      <c r="T436" s="55"/>
      <c r="U436" s="55"/>
      <c r="V436" s="55"/>
      <c r="W436" s="55"/>
      <c r="X436" s="55"/>
      <c r="Y436" s="55"/>
      <c r="Z436" s="55"/>
      <c r="AA436" s="55"/>
      <c r="AB436" s="55"/>
      <c r="AC436" s="55"/>
      <c r="AD436" s="55"/>
      <c r="AE436" s="55"/>
      <c r="AF436" s="55"/>
      <c r="AG436" s="55"/>
      <c r="AH436" s="55"/>
      <c r="AI436" s="55"/>
      <c r="AJ436" s="55"/>
      <c r="AK436" s="55"/>
      <c r="AL436" s="55"/>
      <c r="AM436" s="55"/>
      <c r="AN436" s="55"/>
      <c r="AO436" s="55"/>
      <c r="AP436" s="55"/>
      <c r="AQ436" s="55"/>
      <c r="AR436" s="55"/>
      <c r="AS436" s="55"/>
      <c r="AT436" s="55"/>
      <c r="AU436" s="55"/>
      <c r="AV436" s="55"/>
      <c r="AW436" s="55"/>
      <c r="AX436" s="55"/>
      <c r="AY436" s="55"/>
      <c r="AZ436" s="55"/>
      <c r="BA436" s="55"/>
      <c r="BB436" s="55"/>
      <c r="BC436" s="55"/>
      <c r="BD436" s="55"/>
      <c r="BE436" s="55"/>
      <c r="BF436" s="55"/>
      <c r="BG436" s="55"/>
      <c r="BH436" s="55"/>
      <c r="BI436" s="55"/>
      <c r="BJ436" s="55"/>
      <c r="BK436" s="55"/>
      <c r="BL436" s="55"/>
      <c r="BM436" s="55"/>
      <c r="BN436" s="55"/>
      <c r="BO436" s="55"/>
      <c r="BP436" s="55"/>
      <c r="BQ436" s="55"/>
      <c r="BR436" s="55"/>
      <c r="BS436" s="55"/>
      <c r="BT436" s="55"/>
      <c r="BU436" s="55"/>
      <c r="BV436" s="55"/>
      <c r="BW436" s="55"/>
      <c r="BX436" s="55"/>
      <c r="BY436" s="55"/>
      <c r="BZ436" s="55"/>
      <c r="CA436" s="55"/>
      <c r="CB436" s="55"/>
    </row>
    <row r="437" spans="1:80" s="60" customFormat="1" x14ac:dyDescent="0.2">
      <c r="A437" s="55"/>
      <c r="B437" s="55"/>
      <c r="C437" s="55"/>
      <c r="D437" s="55"/>
      <c r="E437" s="55"/>
      <c r="F437" s="55"/>
      <c r="G437" s="55"/>
      <c r="H437" s="55"/>
      <c r="I437" s="55"/>
      <c r="J437" s="55"/>
      <c r="K437" s="55"/>
      <c r="L437" s="55"/>
      <c r="M437" s="55"/>
      <c r="N437" s="55"/>
      <c r="O437" s="55"/>
      <c r="P437" s="55"/>
      <c r="Q437" s="55"/>
      <c r="R437" s="55"/>
      <c r="S437" s="55"/>
      <c r="T437" s="55"/>
      <c r="U437" s="55"/>
      <c r="V437" s="55"/>
      <c r="W437" s="55"/>
      <c r="X437" s="55"/>
      <c r="Y437" s="55"/>
      <c r="Z437" s="55"/>
      <c r="AA437" s="55"/>
      <c r="AB437" s="55"/>
      <c r="AC437" s="55"/>
      <c r="AD437" s="55"/>
      <c r="AE437" s="55"/>
      <c r="AF437" s="55"/>
      <c r="AG437" s="55"/>
      <c r="AH437" s="55"/>
      <c r="AI437" s="55"/>
      <c r="AJ437" s="55"/>
      <c r="AK437" s="55"/>
      <c r="AL437" s="55"/>
      <c r="AM437" s="55"/>
      <c r="AN437" s="55"/>
      <c r="AO437" s="55"/>
      <c r="AP437" s="55"/>
      <c r="AQ437" s="55"/>
      <c r="AR437" s="55"/>
      <c r="AS437" s="55"/>
      <c r="AT437" s="55"/>
      <c r="AU437" s="55"/>
      <c r="AV437" s="55"/>
      <c r="AW437" s="55"/>
      <c r="AX437" s="55"/>
      <c r="AY437" s="55"/>
      <c r="AZ437" s="55"/>
      <c r="BA437" s="55"/>
      <c r="BB437" s="55"/>
      <c r="BC437" s="55"/>
      <c r="BD437" s="55"/>
      <c r="BE437" s="55"/>
      <c r="BF437" s="55"/>
      <c r="BG437" s="55"/>
      <c r="BH437" s="55"/>
      <c r="BI437" s="55"/>
      <c r="BJ437" s="55"/>
      <c r="BK437" s="55"/>
      <c r="BL437" s="55"/>
      <c r="BM437" s="55"/>
      <c r="BN437" s="55"/>
      <c r="BO437" s="55"/>
      <c r="BP437" s="55"/>
      <c r="BQ437" s="55"/>
      <c r="BR437" s="55"/>
      <c r="BS437" s="55"/>
      <c r="BT437" s="55"/>
      <c r="BU437" s="55"/>
      <c r="BV437" s="55"/>
      <c r="BW437" s="55"/>
      <c r="BX437" s="55"/>
      <c r="BY437" s="55"/>
      <c r="BZ437" s="55"/>
      <c r="CA437" s="55"/>
      <c r="CB437" s="55"/>
    </row>
    <row r="438" spans="1:80" s="60" customFormat="1" x14ac:dyDescent="0.2">
      <c r="A438" s="55"/>
      <c r="B438" s="55"/>
      <c r="C438" s="55"/>
      <c r="D438" s="55"/>
      <c r="E438" s="55"/>
      <c r="F438" s="55"/>
      <c r="G438" s="55"/>
      <c r="H438" s="55"/>
      <c r="I438" s="55"/>
      <c r="J438" s="55"/>
      <c r="K438" s="55"/>
      <c r="L438" s="55"/>
      <c r="M438" s="55"/>
      <c r="N438" s="55"/>
      <c r="O438" s="55"/>
      <c r="P438" s="55"/>
      <c r="Q438" s="55"/>
      <c r="R438" s="55"/>
      <c r="S438" s="55"/>
      <c r="T438" s="55"/>
      <c r="U438" s="55"/>
      <c r="V438" s="55"/>
      <c r="W438" s="55"/>
      <c r="X438" s="55"/>
      <c r="Y438" s="55"/>
      <c r="Z438" s="55"/>
      <c r="AA438" s="55"/>
      <c r="AB438" s="55"/>
      <c r="AC438" s="55"/>
      <c r="AD438" s="55"/>
      <c r="AE438" s="55"/>
      <c r="AF438" s="55"/>
      <c r="AG438" s="55"/>
      <c r="AH438" s="55"/>
      <c r="AI438" s="55"/>
      <c r="AJ438" s="55"/>
      <c r="AK438" s="55"/>
      <c r="AL438" s="55"/>
      <c r="AM438" s="55"/>
      <c r="AN438" s="55"/>
      <c r="AO438" s="55"/>
      <c r="AP438" s="55"/>
      <c r="AQ438" s="55"/>
      <c r="AR438" s="55"/>
      <c r="AS438" s="55"/>
      <c r="AT438" s="55"/>
      <c r="AU438" s="55"/>
      <c r="AV438" s="55"/>
      <c r="AW438" s="55"/>
      <c r="AX438" s="55"/>
      <c r="AY438" s="55"/>
      <c r="AZ438" s="55"/>
      <c r="BA438" s="55"/>
      <c r="BB438" s="55"/>
      <c r="BC438" s="55"/>
      <c r="BD438" s="55"/>
      <c r="BE438" s="55"/>
      <c r="BF438" s="55"/>
      <c r="BG438" s="55"/>
      <c r="BH438" s="55"/>
      <c r="BI438" s="55"/>
      <c r="BJ438" s="55"/>
      <c r="BK438" s="55"/>
      <c r="BL438" s="55"/>
      <c r="BM438" s="55"/>
      <c r="BN438" s="55"/>
      <c r="BO438" s="55"/>
      <c r="BP438" s="55"/>
      <c r="BQ438" s="55"/>
      <c r="BR438" s="55"/>
      <c r="BS438" s="55"/>
      <c r="BT438" s="55"/>
      <c r="BU438" s="55"/>
      <c r="BV438" s="55"/>
      <c r="BW438" s="55"/>
      <c r="BX438" s="55"/>
      <c r="BY438" s="55"/>
      <c r="BZ438" s="55"/>
      <c r="CA438" s="55"/>
      <c r="CB438" s="55"/>
    </row>
    <row r="439" spans="1:80" s="60" customFormat="1" x14ac:dyDescent="0.2">
      <c r="A439" s="55"/>
      <c r="B439" s="55"/>
      <c r="C439" s="55"/>
      <c r="D439" s="55"/>
      <c r="E439" s="55"/>
      <c r="F439" s="55"/>
      <c r="G439" s="55"/>
      <c r="H439" s="55"/>
      <c r="I439" s="55"/>
      <c r="J439" s="55"/>
      <c r="K439" s="55"/>
      <c r="L439" s="55"/>
      <c r="M439" s="55"/>
      <c r="N439" s="55"/>
      <c r="O439" s="55"/>
      <c r="P439" s="55"/>
      <c r="Q439" s="55"/>
      <c r="R439" s="55"/>
      <c r="S439" s="55"/>
      <c r="T439" s="55"/>
      <c r="U439" s="55"/>
      <c r="V439" s="55"/>
      <c r="W439" s="55"/>
      <c r="X439" s="55"/>
      <c r="Y439" s="55"/>
      <c r="Z439" s="55"/>
      <c r="AA439" s="55"/>
      <c r="AB439" s="55"/>
      <c r="AC439" s="55"/>
      <c r="AD439" s="55"/>
      <c r="AE439" s="55"/>
      <c r="AF439" s="55"/>
      <c r="AG439" s="55"/>
      <c r="AH439" s="55"/>
      <c r="AI439" s="55"/>
      <c r="AJ439" s="55"/>
      <c r="AK439" s="55"/>
      <c r="AL439" s="55"/>
      <c r="AM439" s="55"/>
      <c r="AN439" s="55"/>
      <c r="AO439" s="55"/>
      <c r="AP439" s="55"/>
      <c r="AQ439" s="55"/>
      <c r="AR439" s="55"/>
      <c r="AS439" s="55"/>
      <c r="AT439" s="55"/>
      <c r="AU439" s="55"/>
      <c r="AV439" s="55"/>
      <c r="AW439" s="55"/>
      <c r="AX439" s="55"/>
      <c r="AY439" s="55"/>
      <c r="AZ439" s="55"/>
      <c r="BA439" s="55"/>
      <c r="BB439" s="55"/>
      <c r="BC439" s="55"/>
      <c r="BD439" s="55"/>
      <c r="BE439" s="55"/>
      <c r="BF439" s="55"/>
      <c r="BG439" s="55"/>
      <c r="BH439" s="55"/>
      <c r="BI439" s="55"/>
      <c r="BJ439" s="55"/>
      <c r="BK439" s="55"/>
      <c r="BL439" s="55"/>
      <c r="BM439" s="55"/>
      <c r="BN439" s="55"/>
      <c r="BO439" s="55"/>
      <c r="BP439" s="55"/>
      <c r="BQ439" s="55"/>
      <c r="BR439" s="55"/>
      <c r="BS439" s="55"/>
      <c r="BT439" s="55"/>
      <c r="BU439" s="55"/>
      <c r="BV439" s="55"/>
      <c r="BW439" s="55"/>
      <c r="BX439" s="55"/>
      <c r="BY439" s="55"/>
      <c r="BZ439" s="55"/>
      <c r="CA439" s="55"/>
      <c r="CB439" s="55"/>
    </row>
    <row r="440" spans="1:80" s="60" customFormat="1" x14ac:dyDescent="0.2">
      <c r="A440" s="55"/>
      <c r="B440" s="55"/>
      <c r="C440" s="55"/>
      <c r="D440" s="55"/>
      <c r="E440" s="55"/>
      <c r="F440" s="55"/>
      <c r="G440" s="55"/>
      <c r="H440" s="55"/>
      <c r="I440" s="55"/>
      <c r="J440" s="55"/>
      <c r="K440" s="55"/>
      <c r="L440" s="55"/>
      <c r="M440" s="55"/>
      <c r="N440" s="55"/>
      <c r="O440" s="55"/>
      <c r="P440" s="55"/>
      <c r="Q440" s="55"/>
      <c r="R440" s="55"/>
      <c r="S440" s="55"/>
      <c r="T440" s="55"/>
      <c r="U440" s="55"/>
      <c r="V440" s="55"/>
      <c r="W440" s="55"/>
      <c r="X440" s="55"/>
      <c r="Y440" s="55"/>
      <c r="Z440" s="55"/>
      <c r="AA440" s="55"/>
      <c r="AB440" s="55"/>
      <c r="AC440" s="55"/>
      <c r="AD440" s="55"/>
      <c r="AE440" s="55"/>
      <c r="AF440" s="55"/>
      <c r="AG440" s="55"/>
      <c r="AH440" s="55"/>
      <c r="AI440" s="55"/>
      <c r="AJ440" s="55"/>
      <c r="AK440" s="55"/>
      <c r="AL440" s="55"/>
      <c r="AM440" s="55"/>
      <c r="AN440" s="55"/>
      <c r="AO440" s="55"/>
      <c r="AP440" s="55"/>
      <c r="AQ440" s="55"/>
      <c r="AR440" s="55"/>
      <c r="AS440" s="55"/>
      <c r="AT440" s="55"/>
      <c r="AU440" s="55"/>
      <c r="AV440" s="55"/>
      <c r="AW440" s="55"/>
      <c r="AX440" s="55"/>
      <c r="AY440" s="55"/>
      <c r="AZ440" s="55"/>
      <c r="BA440" s="55"/>
      <c r="BB440" s="55"/>
      <c r="BC440" s="55"/>
      <c r="BD440" s="55"/>
      <c r="BE440" s="55"/>
      <c r="BF440" s="55"/>
      <c r="BG440" s="55"/>
      <c r="BH440" s="55"/>
      <c r="BI440" s="55"/>
      <c r="BJ440" s="55"/>
      <c r="BK440" s="55"/>
      <c r="BL440" s="55"/>
      <c r="BM440" s="55"/>
      <c r="BN440" s="55"/>
      <c r="BO440" s="55"/>
      <c r="BP440" s="55"/>
      <c r="BQ440" s="55"/>
      <c r="BR440" s="55"/>
      <c r="BS440" s="55"/>
      <c r="BT440" s="55"/>
      <c r="BU440" s="55"/>
      <c r="BV440" s="55"/>
      <c r="BW440" s="55"/>
      <c r="BX440" s="55"/>
      <c r="BY440" s="55"/>
      <c r="BZ440" s="55"/>
      <c r="CA440" s="55"/>
      <c r="CB440" s="55"/>
    </row>
    <row r="441" spans="1:80" s="60" customFormat="1" x14ac:dyDescent="0.2">
      <c r="A441" s="55"/>
      <c r="B441" s="55"/>
      <c r="C441" s="55"/>
      <c r="D441" s="55"/>
      <c r="E441" s="55"/>
      <c r="F441" s="55"/>
      <c r="G441" s="55"/>
      <c r="H441" s="55"/>
      <c r="I441" s="55"/>
      <c r="J441" s="55"/>
      <c r="K441" s="55"/>
      <c r="L441" s="55"/>
      <c r="M441" s="55"/>
      <c r="N441" s="55"/>
      <c r="O441" s="55"/>
      <c r="P441" s="55"/>
      <c r="Q441" s="55"/>
      <c r="R441" s="55"/>
      <c r="S441" s="55"/>
      <c r="T441" s="55"/>
      <c r="U441" s="55"/>
      <c r="V441" s="55"/>
      <c r="W441" s="55"/>
      <c r="X441" s="55"/>
      <c r="Y441" s="55"/>
      <c r="Z441" s="55"/>
      <c r="AA441" s="55"/>
      <c r="AB441" s="55"/>
      <c r="AC441" s="55"/>
      <c r="AD441" s="55"/>
      <c r="AE441" s="55"/>
      <c r="AF441" s="55"/>
      <c r="AG441" s="55"/>
      <c r="AH441" s="55"/>
      <c r="AI441" s="55"/>
      <c r="AJ441" s="55"/>
      <c r="AK441" s="55"/>
      <c r="AL441" s="55"/>
      <c r="AM441" s="55"/>
      <c r="AN441" s="55"/>
      <c r="AO441" s="55"/>
      <c r="AP441" s="55"/>
      <c r="AQ441" s="55"/>
      <c r="AR441" s="55"/>
      <c r="AS441" s="55"/>
      <c r="AT441" s="55"/>
      <c r="AU441" s="55"/>
      <c r="AV441" s="55"/>
      <c r="AW441" s="55"/>
      <c r="AX441" s="55"/>
      <c r="AY441" s="55"/>
      <c r="AZ441" s="55"/>
      <c r="BA441" s="55"/>
      <c r="BB441" s="55"/>
      <c r="BC441" s="55"/>
      <c r="BD441" s="55"/>
      <c r="BE441" s="55"/>
      <c r="BF441" s="55"/>
      <c r="BG441" s="55"/>
      <c r="BH441" s="55"/>
      <c r="BI441" s="55"/>
      <c r="BJ441" s="55"/>
      <c r="BK441" s="55"/>
      <c r="BL441" s="55"/>
      <c r="BM441" s="55"/>
      <c r="BN441" s="55"/>
      <c r="BO441" s="55"/>
      <c r="BP441" s="55"/>
      <c r="BQ441" s="55"/>
      <c r="BR441" s="55"/>
      <c r="BS441" s="55"/>
      <c r="BT441" s="55"/>
      <c r="BU441" s="55"/>
      <c r="BV441" s="55"/>
      <c r="BW441" s="55"/>
      <c r="BX441" s="55"/>
      <c r="BY441" s="55"/>
      <c r="BZ441" s="55"/>
      <c r="CA441" s="55"/>
      <c r="CB441" s="55"/>
    </row>
    <row r="442" spans="1:80" s="60" customFormat="1" x14ac:dyDescent="0.2">
      <c r="A442" s="55"/>
      <c r="B442" s="55"/>
      <c r="C442" s="55"/>
      <c r="D442" s="55"/>
      <c r="E442" s="55"/>
      <c r="F442" s="55"/>
      <c r="G442" s="55"/>
      <c r="H442" s="55"/>
      <c r="I442" s="55"/>
      <c r="J442" s="55"/>
      <c r="K442" s="55"/>
      <c r="L442" s="55"/>
      <c r="M442" s="55"/>
      <c r="N442" s="55"/>
      <c r="O442" s="55"/>
      <c r="P442" s="55"/>
      <c r="Q442" s="55"/>
      <c r="R442" s="55"/>
      <c r="S442" s="55"/>
      <c r="T442" s="55"/>
      <c r="U442" s="55"/>
      <c r="V442" s="55"/>
      <c r="W442" s="55"/>
      <c r="X442" s="55"/>
      <c r="Y442" s="55"/>
      <c r="Z442" s="55"/>
      <c r="AA442" s="55"/>
      <c r="AB442" s="55"/>
      <c r="AC442" s="55"/>
      <c r="AD442" s="55"/>
      <c r="AE442" s="55"/>
      <c r="AF442" s="55"/>
      <c r="AG442" s="55"/>
      <c r="AH442" s="55"/>
      <c r="AI442" s="55"/>
      <c r="AJ442" s="55"/>
      <c r="AK442" s="55"/>
      <c r="AL442" s="55"/>
      <c r="AM442" s="55"/>
      <c r="AN442" s="55"/>
      <c r="AO442" s="55"/>
      <c r="AP442" s="55"/>
      <c r="AQ442" s="55"/>
      <c r="AR442" s="55"/>
      <c r="AS442" s="55"/>
      <c r="AT442" s="55"/>
      <c r="AU442" s="55"/>
      <c r="AV442" s="55"/>
      <c r="AW442" s="55"/>
      <c r="AX442" s="55"/>
      <c r="AY442" s="55"/>
      <c r="AZ442" s="55"/>
      <c r="BA442" s="55"/>
      <c r="BB442" s="55"/>
      <c r="BC442" s="55"/>
      <c r="BD442" s="55"/>
      <c r="BE442" s="55"/>
      <c r="BF442" s="55"/>
      <c r="BG442" s="55"/>
      <c r="BH442" s="55"/>
      <c r="BI442" s="55"/>
      <c r="BJ442" s="55"/>
      <c r="BK442" s="55"/>
      <c r="BL442" s="55"/>
      <c r="BM442" s="55"/>
      <c r="BN442" s="55"/>
      <c r="BO442" s="55"/>
      <c r="BP442" s="55"/>
      <c r="BQ442" s="55"/>
      <c r="BR442" s="55"/>
      <c r="BS442" s="55"/>
      <c r="BT442" s="55"/>
      <c r="BU442" s="55"/>
      <c r="BV442" s="55"/>
      <c r="BW442" s="55"/>
      <c r="BX442" s="55"/>
      <c r="BY442" s="55"/>
      <c r="BZ442" s="55"/>
      <c r="CA442" s="55"/>
      <c r="CB442" s="55"/>
    </row>
    <row r="443" spans="1:80" s="60" customFormat="1" x14ac:dyDescent="0.2">
      <c r="A443" s="55"/>
      <c r="B443" s="55"/>
      <c r="C443" s="55"/>
      <c r="D443" s="55"/>
      <c r="E443" s="55"/>
      <c r="F443" s="55"/>
      <c r="G443" s="55"/>
      <c r="H443" s="55"/>
      <c r="I443" s="55"/>
      <c r="J443" s="55"/>
      <c r="K443" s="55"/>
      <c r="L443" s="55"/>
      <c r="M443" s="55"/>
      <c r="N443" s="55"/>
      <c r="O443" s="55"/>
      <c r="P443" s="55"/>
      <c r="Q443" s="55"/>
      <c r="R443" s="55"/>
      <c r="S443" s="55"/>
      <c r="T443" s="55"/>
      <c r="U443" s="55"/>
      <c r="V443" s="55"/>
      <c r="W443" s="55"/>
      <c r="X443" s="55"/>
      <c r="Y443" s="55"/>
      <c r="Z443" s="55"/>
      <c r="AA443" s="55"/>
      <c r="AB443" s="55"/>
      <c r="AC443" s="55"/>
      <c r="AD443" s="55"/>
      <c r="AE443" s="55"/>
      <c r="AF443" s="55"/>
      <c r="AG443" s="55"/>
      <c r="AH443" s="55"/>
      <c r="AI443" s="55"/>
      <c r="AJ443" s="55"/>
      <c r="AK443" s="55"/>
      <c r="AL443" s="55"/>
      <c r="AM443" s="55"/>
      <c r="AN443" s="55"/>
      <c r="AO443" s="55"/>
      <c r="AP443" s="55"/>
      <c r="AQ443" s="55"/>
      <c r="AR443" s="55"/>
      <c r="AS443" s="55"/>
      <c r="AT443" s="55"/>
      <c r="AU443" s="55"/>
      <c r="AV443" s="55"/>
      <c r="AW443" s="55"/>
      <c r="AX443" s="55"/>
      <c r="AY443" s="55"/>
      <c r="AZ443" s="55"/>
      <c r="BA443" s="55"/>
      <c r="BB443" s="55"/>
      <c r="BC443" s="55"/>
      <c r="BD443" s="55"/>
      <c r="BE443" s="55"/>
      <c r="BF443" s="55"/>
      <c r="BG443" s="55"/>
      <c r="BH443" s="55"/>
      <c r="BI443" s="55"/>
      <c r="BJ443" s="55"/>
      <c r="BK443" s="55"/>
      <c r="BL443" s="55"/>
      <c r="BM443" s="55"/>
      <c r="BN443" s="55"/>
      <c r="BO443" s="55"/>
      <c r="BP443" s="55"/>
      <c r="BQ443" s="55"/>
      <c r="BR443" s="55"/>
      <c r="BS443" s="55"/>
      <c r="BT443" s="55"/>
      <c r="BU443" s="55"/>
      <c r="BV443" s="55"/>
      <c r="BW443" s="55"/>
      <c r="BX443" s="55"/>
      <c r="BY443" s="55"/>
      <c r="BZ443" s="55"/>
      <c r="CA443" s="55"/>
      <c r="CB443" s="55"/>
    </row>
    <row r="444" spans="1:80" s="60" customFormat="1" x14ac:dyDescent="0.2">
      <c r="A444" s="55"/>
      <c r="B444" s="55"/>
      <c r="C444" s="55"/>
      <c r="D444" s="55"/>
      <c r="E444" s="55"/>
      <c r="F444" s="55"/>
      <c r="G444" s="55"/>
      <c r="H444" s="55"/>
      <c r="I444" s="55"/>
      <c r="J444" s="55"/>
      <c r="K444" s="55"/>
      <c r="L444" s="55"/>
      <c r="M444" s="55"/>
      <c r="N444" s="55"/>
      <c r="O444" s="55"/>
      <c r="P444" s="55"/>
      <c r="Q444" s="55"/>
      <c r="R444" s="55"/>
      <c r="S444" s="55"/>
      <c r="T444" s="55"/>
      <c r="U444" s="55"/>
      <c r="V444" s="55"/>
      <c r="W444" s="55"/>
      <c r="X444" s="55"/>
      <c r="Y444" s="55"/>
      <c r="Z444" s="55"/>
      <c r="AA444" s="55"/>
      <c r="AB444" s="55"/>
      <c r="AC444" s="55"/>
      <c r="AD444" s="55"/>
      <c r="AE444" s="55"/>
      <c r="AF444" s="55"/>
      <c r="AG444" s="55"/>
      <c r="AH444" s="55"/>
      <c r="AI444" s="55"/>
      <c r="AJ444" s="55"/>
      <c r="AK444" s="55"/>
      <c r="AL444" s="55"/>
      <c r="AM444" s="55"/>
      <c r="AN444" s="55"/>
      <c r="AO444" s="55"/>
      <c r="AP444" s="55"/>
      <c r="AQ444" s="55"/>
      <c r="AR444" s="55"/>
      <c r="AS444" s="55"/>
      <c r="AT444" s="55"/>
      <c r="AU444" s="55"/>
      <c r="AV444" s="55"/>
      <c r="AW444" s="55"/>
      <c r="AX444" s="55"/>
      <c r="AY444" s="55"/>
      <c r="AZ444" s="55"/>
      <c r="BA444" s="55"/>
      <c r="BB444" s="55"/>
      <c r="BC444" s="55"/>
      <c r="BD444" s="55"/>
      <c r="BE444" s="55"/>
      <c r="BF444" s="55"/>
      <c r="BG444" s="55"/>
      <c r="BH444" s="55"/>
      <c r="BI444" s="55"/>
      <c r="BJ444" s="55"/>
      <c r="BK444" s="55"/>
      <c r="BL444" s="55"/>
      <c r="BM444" s="55"/>
      <c r="BN444" s="55"/>
      <c r="BO444" s="55"/>
      <c r="BP444" s="55"/>
      <c r="BQ444" s="55"/>
      <c r="BR444" s="55"/>
      <c r="BS444" s="55"/>
      <c r="BT444" s="55"/>
      <c r="BU444" s="55"/>
      <c r="BV444" s="55"/>
      <c r="BW444" s="55"/>
      <c r="BX444" s="55"/>
      <c r="BY444" s="55"/>
      <c r="BZ444" s="55"/>
      <c r="CA444" s="55"/>
      <c r="CB444" s="55"/>
    </row>
    <row r="445" spans="1:80" s="60" customFormat="1" x14ac:dyDescent="0.2">
      <c r="A445" s="55"/>
      <c r="B445" s="55"/>
      <c r="C445" s="55"/>
      <c r="D445" s="55"/>
      <c r="E445" s="55"/>
      <c r="F445" s="55"/>
      <c r="G445" s="55"/>
      <c r="H445" s="55"/>
      <c r="I445" s="55"/>
      <c r="J445" s="55"/>
      <c r="K445" s="55"/>
      <c r="L445" s="55"/>
      <c r="M445" s="55"/>
      <c r="N445" s="55"/>
      <c r="O445" s="55"/>
      <c r="P445" s="55"/>
      <c r="Q445" s="55"/>
      <c r="R445" s="55"/>
      <c r="S445" s="55"/>
      <c r="T445" s="55"/>
      <c r="U445" s="55"/>
      <c r="V445" s="55"/>
      <c r="W445" s="55"/>
      <c r="X445" s="55"/>
      <c r="Y445" s="55"/>
      <c r="Z445" s="55"/>
      <c r="AA445" s="55"/>
      <c r="AB445" s="55"/>
      <c r="AC445" s="55"/>
      <c r="AD445" s="55"/>
      <c r="AE445" s="55"/>
      <c r="AF445" s="55"/>
      <c r="AG445" s="55"/>
      <c r="AH445" s="55"/>
      <c r="AI445" s="55"/>
      <c r="AJ445" s="55"/>
      <c r="AK445" s="55"/>
      <c r="AL445" s="55"/>
      <c r="AM445" s="55"/>
      <c r="AN445" s="55"/>
      <c r="AO445" s="55"/>
      <c r="AP445" s="55"/>
      <c r="AQ445" s="55"/>
      <c r="AR445" s="55"/>
      <c r="AS445" s="55"/>
      <c r="AT445" s="55"/>
      <c r="AU445" s="55"/>
      <c r="AV445" s="55"/>
      <c r="AW445" s="55"/>
      <c r="AX445" s="55"/>
      <c r="AY445" s="55"/>
      <c r="AZ445" s="55"/>
      <c r="BA445" s="55"/>
      <c r="BB445" s="55"/>
      <c r="BC445" s="55"/>
      <c r="BD445" s="55"/>
      <c r="BE445" s="55"/>
      <c r="BF445" s="55"/>
      <c r="BG445" s="55"/>
      <c r="BH445" s="55"/>
      <c r="BI445" s="55"/>
      <c r="BJ445" s="55"/>
      <c r="BK445" s="55"/>
      <c r="BL445" s="55"/>
      <c r="BM445" s="55"/>
      <c r="BN445" s="55"/>
      <c r="BO445" s="55"/>
      <c r="BP445" s="55"/>
      <c r="BQ445" s="55"/>
      <c r="BR445" s="55"/>
      <c r="BS445" s="55"/>
      <c r="BT445" s="55"/>
      <c r="BU445" s="55"/>
      <c r="BV445" s="55"/>
      <c r="BW445" s="55"/>
      <c r="BX445" s="55"/>
      <c r="BY445" s="55"/>
      <c r="BZ445" s="55"/>
      <c r="CA445" s="55"/>
      <c r="CB445" s="55"/>
    </row>
    <row r="446" spans="1:80" s="60" customFormat="1" x14ac:dyDescent="0.2">
      <c r="A446" s="55"/>
      <c r="B446" s="55"/>
      <c r="C446" s="55"/>
      <c r="D446" s="55"/>
      <c r="E446" s="55"/>
      <c r="F446" s="55"/>
      <c r="G446" s="55"/>
      <c r="H446" s="55"/>
      <c r="I446" s="55"/>
      <c r="J446" s="55"/>
      <c r="K446" s="55"/>
      <c r="L446" s="55"/>
      <c r="M446" s="55"/>
      <c r="N446" s="55"/>
      <c r="O446" s="55"/>
      <c r="P446" s="55"/>
      <c r="Q446" s="55"/>
      <c r="R446" s="55"/>
      <c r="S446" s="55"/>
      <c r="T446" s="55"/>
      <c r="U446" s="55"/>
      <c r="V446" s="55"/>
      <c r="W446" s="55"/>
      <c r="X446" s="55"/>
      <c r="Y446" s="55"/>
      <c r="Z446" s="55"/>
      <c r="AA446" s="55"/>
      <c r="AB446" s="55"/>
      <c r="AC446" s="55"/>
      <c r="AD446" s="55"/>
      <c r="AE446" s="55"/>
      <c r="AF446" s="55"/>
      <c r="AG446" s="55"/>
      <c r="AH446" s="55"/>
      <c r="AI446" s="55"/>
      <c r="AJ446" s="55"/>
      <c r="AK446" s="55"/>
      <c r="AL446" s="55"/>
      <c r="AM446" s="55"/>
      <c r="AN446" s="55"/>
      <c r="AO446" s="55"/>
      <c r="AP446" s="55"/>
      <c r="AQ446" s="55"/>
      <c r="AR446" s="55"/>
      <c r="AS446" s="55"/>
      <c r="AT446" s="55"/>
      <c r="AU446" s="55"/>
      <c r="AV446" s="55"/>
      <c r="AW446" s="55"/>
      <c r="AX446" s="55"/>
      <c r="AY446" s="55"/>
      <c r="AZ446" s="55"/>
      <c r="BA446" s="55"/>
      <c r="BB446" s="55"/>
      <c r="BC446" s="55"/>
      <c r="BD446" s="55"/>
      <c r="BE446" s="55"/>
      <c r="BF446" s="55"/>
      <c r="BG446" s="55"/>
      <c r="BH446" s="55"/>
      <c r="BI446" s="55"/>
      <c r="BJ446" s="55"/>
      <c r="BK446" s="55"/>
      <c r="BL446" s="55"/>
      <c r="BM446" s="55"/>
      <c r="BN446" s="55"/>
      <c r="BO446" s="55"/>
      <c r="BP446" s="55"/>
      <c r="BQ446" s="55"/>
      <c r="BR446" s="55"/>
      <c r="BS446" s="55"/>
      <c r="BT446" s="55"/>
      <c r="BU446" s="55"/>
      <c r="BV446" s="55"/>
      <c r="BW446" s="55"/>
      <c r="BX446" s="55"/>
      <c r="BY446" s="55"/>
      <c r="BZ446" s="55"/>
      <c r="CA446" s="55"/>
      <c r="CB446" s="55"/>
    </row>
    <row r="447" spans="1:80" s="60" customFormat="1" x14ac:dyDescent="0.2">
      <c r="A447" s="55"/>
      <c r="B447" s="55"/>
      <c r="C447" s="55"/>
      <c r="D447" s="55"/>
      <c r="E447" s="55"/>
      <c r="F447" s="55"/>
      <c r="G447" s="55"/>
      <c r="H447" s="55"/>
      <c r="I447" s="55"/>
      <c r="J447" s="55"/>
      <c r="K447" s="55"/>
      <c r="L447" s="55"/>
      <c r="M447" s="55"/>
      <c r="N447" s="55"/>
      <c r="O447" s="55"/>
      <c r="P447" s="55"/>
      <c r="Q447" s="55"/>
      <c r="R447" s="55"/>
      <c r="S447" s="55"/>
      <c r="T447" s="55"/>
      <c r="U447" s="55"/>
      <c r="V447" s="55"/>
      <c r="W447" s="55"/>
      <c r="X447" s="55"/>
      <c r="Y447" s="55"/>
      <c r="Z447" s="55"/>
      <c r="AA447" s="55"/>
      <c r="AB447" s="55"/>
      <c r="AC447" s="55"/>
      <c r="AD447" s="55"/>
      <c r="AE447" s="55"/>
      <c r="AF447" s="55"/>
      <c r="AG447" s="55"/>
      <c r="AH447" s="55"/>
      <c r="AI447" s="55"/>
      <c r="AJ447" s="55"/>
      <c r="AK447" s="55"/>
      <c r="AL447" s="55"/>
      <c r="AM447" s="55"/>
      <c r="AN447" s="55"/>
      <c r="AO447" s="55"/>
      <c r="AP447" s="55"/>
      <c r="AQ447" s="55"/>
      <c r="AR447" s="55"/>
      <c r="AS447" s="55"/>
      <c r="AT447" s="55"/>
      <c r="AU447" s="55"/>
      <c r="AV447" s="55"/>
      <c r="AW447" s="55"/>
      <c r="AX447" s="55"/>
      <c r="AY447" s="55"/>
      <c r="AZ447" s="55"/>
      <c r="BA447" s="55"/>
      <c r="BB447" s="55"/>
      <c r="BC447" s="55"/>
      <c r="BD447" s="55"/>
      <c r="BE447" s="55"/>
      <c r="BF447" s="55"/>
      <c r="BG447" s="55"/>
      <c r="BH447" s="55"/>
      <c r="BI447" s="55"/>
      <c r="BJ447" s="55"/>
      <c r="BK447" s="55"/>
      <c r="BL447" s="55"/>
      <c r="BM447" s="55"/>
      <c r="BN447" s="55"/>
      <c r="BO447" s="55"/>
      <c r="BP447" s="55"/>
      <c r="BQ447" s="55"/>
      <c r="BR447" s="55"/>
      <c r="BS447" s="55"/>
      <c r="BT447" s="55"/>
      <c r="BU447" s="55"/>
      <c r="BV447" s="55"/>
      <c r="BW447" s="55"/>
      <c r="BX447" s="55"/>
      <c r="BY447" s="55"/>
      <c r="BZ447" s="55"/>
      <c r="CA447" s="55"/>
      <c r="CB447" s="55"/>
    </row>
    <row r="448" spans="1:80" s="60" customFormat="1" x14ac:dyDescent="0.2">
      <c r="A448" s="55"/>
      <c r="B448" s="55"/>
      <c r="C448" s="55"/>
      <c r="D448" s="55"/>
      <c r="E448" s="55"/>
      <c r="F448" s="55"/>
      <c r="G448" s="55"/>
      <c r="H448" s="55"/>
      <c r="I448" s="55"/>
      <c r="J448" s="55"/>
      <c r="K448" s="55"/>
      <c r="L448" s="55"/>
      <c r="M448" s="55"/>
      <c r="N448" s="55"/>
      <c r="O448" s="55"/>
      <c r="P448" s="55"/>
      <c r="Q448" s="55"/>
      <c r="R448" s="55"/>
      <c r="S448" s="55"/>
      <c r="T448" s="55"/>
      <c r="U448" s="55"/>
      <c r="V448" s="55"/>
      <c r="W448" s="55"/>
      <c r="X448" s="55"/>
      <c r="Y448" s="55"/>
      <c r="Z448" s="55"/>
      <c r="AA448" s="55"/>
      <c r="AB448" s="55"/>
      <c r="AC448" s="55"/>
      <c r="AD448" s="55"/>
      <c r="AE448" s="55"/>
      <c r="AF448" s="55"/>
      <c r="AG448" s="55"/>
      <c r="AH448" s="55"/>
      <c r="AI448" s="55"/>
      <c r="AJ448" s="55"/>
      <c r="AK448" s="55"/>
      <c r="AL448" s="55"/>
      <c r="AM448" s="55"/>
      <c r="AN448" s="55"/>
      <c r="AO448" s="55"/>
      <c r="AP448" s="55"/>
      <c r="AQ448" s="55"/>
      <c r="AR448" s="55"/>
      <c r="AS448" s="55"/>
      <c r="AT448" s="55"/>
      <c r="AU448" s="55"/>
      <c r="AV448" s="55"/>
      <c r="AW448" s="55"/>
      <c r="AX448" s="55"/>
      <c r="AY448" s="55"/>
      <c r="AZ448" s="55"/>
      <c r="BA448" s="55"/>
      <c r="BB448" s="55"/>
      <c r="BC448" s="55"/>
      <c r="BD448" s="55"/>
      <c r="BE448" s="55"/>
      <c r="BF448" s="55"/>
      <c r="BG448" s="55"/>
      <c r="BH448" s="55"/>
      <c r="BI448" s="55"/>
      <c r="BJ448" s="55"/>
      <c r="BK448" s="55"/>
      <c r="BL448" s="55"/>
      <c r="BM448" s="55"/>
      <c r="BN448" s="55"/>
      <c r="BO448" s="55"/>
      <c r="BP448" s="55"/>
      <c r="BQ448" s="55"/>
      <c r="BR448" s="55"/>
      <c r="BS448" s="55"/>
      <c r="BT448" s="55"/>
      <c r="BU448" s="55"/>
      <c r="BV448" s="55"/>
      <c r="BW448" s="55"/>
      <c r="BX448" s="55"/>
      <c r="BY448" s="55"/>
      <c r="BZ448" s="55"/>
      <c r="CA448" s="55"/>
      <c r="CB448" s="55"/>
    </row>
    <row r="449" spans="1:80" s="60" customFormat="1" x14ac:dyDescent="0.2">
      <c r="A449" s="55"/>
      <c r="B449" s="55"/>
      <c r="C449" s="55"/>
      <c r="D449" s="55"/>
      <c r="E449" s="55"/>
      <c r="F449" s="55"/>
      <c r="G449" s="55"/>
      <c r="H449" s="55"/>
      <c r="I449" s="55"/>
      <c r="J449" s="55"/>
      <c r="K449" s="55"/>
      <c r="L449" s="55"/>
      <c r="M449" s="55"/>
      <c r="N449" s="55"/>
      <c r="O449" s="55"/>
      <c r="P449" s="55"/>
      <c r="Q449" s="55"/>
      <c r="R449" s="55"/>
      <c r="S449" s="55"/>
      <c r="T449" s="55"/>
      <c r="U449" s="55"/>
      <c r="V449" s="55"/>
      <c r="W449" s="55"/>
      <c r="X449" s="55"/>
      <c r="Y449" s="55"/>
      <c r="Z449" s="55"/>
      <c r="AA449" s="55"/>
      <c r="AB449" s="55"/>
      <c r="AC449" s="55"/>
      <c r="AD449" s="55"/>
      <c r="AE449" s="55"/>
      <c r="AF449" s="55"/>
      <c r="AG449" s="55"/>
      <c r="AH449" s="55"/>
      <c r="AI449" s="55"/>
      <c r="AJ449" s="55"/>
      <c r="AK449" s="55"/>
      <c r="AL449" s="55"/>
      <c r="AM449" s="55"/>
      <c r="AN449" s="55"/>
      <c r="AO449" s="55"/>
      <c r="AP449" s="55"/>
      <c r="AQ449" s="55"/>
      <c r="AR449" s="55"/>
      <c r="AS449" s="55"/>
      <c r="AT449" s="55"/>
      <c r="AU449" s="55"/>
      <c r="AV449" s="55"/>
      <c r="AW449" s="55"/>
      <c r="AX449" s="55"/>
      <c r="AY449" s="55"/>
      <c r="AZ449" s="55"/>
      <c r="BA449" s="55"/>
      <c r="BB449" s="55"/>
      <c r="BC449" s="55"/>
      <c r="BD449" s="55"/>
      <c r="BE449" s="55"/>
      <c r="BF449" s="55"/>
      <c r="BG449" s="55"/>
      <c r="BH449" s="55"/>
      <c r="BI449" s="55"/>
      <c r="BJ449" s="55"/>
      <c r="BK449" s="55"/>
      <c r="BL449" s="55"/>
      <c r="BM449" s="55"/>
      <c r="BN449" s="55"/>
      <c r="BO449" s="55"/>
      <c r="BP449" s="55"/>
      <c r="BQ449" s="55"/>
      <c r="BR449" s="55"/>
      <c r="BS449" s="55"/>
      <c r="BT449" s="55"/>
      <c r="BU449" s="55"/>
      <c r="BV449" s="55"/>
      <c r="BW449" s="55"/>
      <c r="BX449" s="55"/>
      <c r="BY449" s="55"/>
      <c r="BZ449" s="55"/>
      <c r="CA449" s="55"/>
      <c r="CB449" s="55"/>
    </row>
    <row r="450" spans="1:80" s="60" customFormat="1" x14ac:dyDescent="0.2">
      <c r="A450" s="55"/>
      <c r="B450" s="55"/>
      <c r="C450" s="55"/>
      <c r="D450" s="55"/>
      <c r="E450" s="55"/>
      <c r="F450" s="55"/>
      <c r="G450" s="55"/>
      <c r="H450" s="55"/>
      <c r="I450" s="55"/>
      <c r="J450" s="55"/>
      <c r="K450" s="55"/>
      <c r="L450" s="55"/>
      <c r="M450" s="55"/>
      <c r="N450" s="55"/>
      <c r="O450" s="55"/>
      <c r="P450" s="55"/>
      <c r="Q450" s="55"/>
      <c r="R450" s="55"/>
      <c r="S450" s="55"/>
      <c r="T450" s="55"/>
      <c r="U450" s="55"/>
      <c r="V450" s="55"/>
      <c r="W450" s="55"/>
      <c r="X450" s="55"/>
      <c r="Y450" s="55"/>
      <c r="Z450" s="55"/>
      <c r="AA450" s="55"/>
      <c r="AB450" s="55"/>
      <c r="AC450" s="55"/>
      <c r="AD450" s="55"/>
      <c r="AE450" s="55"/>
      <c r="AF450" s="55"/>
      <c r="AG450" s="55"/>
      <c r="AH450" s="55"/>
      <c r="AI450" s="55"/>
      <c r="AJ450" s="55"/>
      <c r="AK450" s="55"/>
      <c r="AL450" s="55"/>
      <c r="AM450" s="55"/>
      <c r="AN450" s="55"/>
      <c r="AO450" s="55"/>
      <c r="AP450" s="55"/>
      <c r="AQ450" s="55"/>
      <c r="AR450" s="55"/>
      <c r="AS450" s="55"/>
      <c r="AT450" s="55"/>
      <c r="AU450" s="55"/>
      <c r="AV450" s="55"/>
      <c r="AW450" s="55"/>
      <c r="AX450" s="55"/>
      <c r="AY450" s="55"/>
      <c r="AZ450" s="55"/>
      <c r="BA450" s="55"/>
      <c r="BB450" s="55"/>
      <c r="BC450" s="55"/>
      <c r="BD450" s="55"/>
      <c r="BE450" s="55"/>
      <c r="BF450" s="55"/>
      <c r="BG450" s="55"/>
      <c r="BH450" s="55"/>
      <c r="BI450" s="55"/>
      <c r="BJ450" s="55"/>
      <c r="BK450" s="55"/>
      <c r="BL450" s="55"/>
      <c r="BM450" s="55"/>
      <c r="BN450" s="55"/>
      <c r="BO450" s="55"/>
      <c r="BP450" s="55"/>
      <c r="BQ450" s="55"/>
      <c r="BR450" s="55"/>
      <c r="BS450" s="55"/>
      <c r="BT450" s="55"/>
      <c r="BU450" s="55"/>
      <c r="BV450" s="55"/>
      <c r="BW450" s="55"/>
      <c r="BX450" s="55"/>
      <c r="BY450" s="55"/>
      <c r="BZ450" s="55"/>
      <c r="CA450" s="55"/>
      <c r="CB450" s="55"/>
    </row>
    <row r="451" spans="1:80" s="60" customFormat="1" x14ac:dyDescent="0.2">
      <c r="A451" s="55"/>
      <c r="B451" s="55"/>
      <c r="C451" s="55"/>
      <c r="D451" s="55"/>
      <c r="E451" s="55"/>
      <c r="F451" s="55"/>
      <c r="G451" s="55"/>
      <c r="H451" s="55"/>
      <c r="I451" s="55"/>
      <c r="J451" s="55"/>
      <c r="K451" s="55"/>
      <c r="L451" s="55"/>
      <c r="M451" s="55"/>
      <c r="N451" s="55"/>
      <c r="O451" s="55"/>
      <c r="P451" s="55"/>
      <c r="Q451" s="55"/>
      <c r="R451" s="55"/>
      <c r="S451" s="55"/>
      <c r="T451" s="55"/>
      <c r="U451" s="55"/>
      <c r="V451" s="55"/>
      <c r="W451" s="55"/>
      <c r="X451" s="55"/>
      <c r="Y451" s="55"/>
      <c r="Z451" s="55"/>
      <c r="AA451" s="55"/>
      <c r="AB451" s="55"/>
      <c r="AC451" s="55"/>
      <c r="AD451" s="55"/>
      <c r="AE451" s="55"/>
      <c r="AF451" s="55"/>
      <c r="AG451" s="55"/>
      <c r="AH451" s="55"/>
      <c r="AI451" s="55"/>
      <c r="AJ451" s="55"/>
      <c r="AK451" s="55"/>
      <c r="AL451" s="55"/>
      <c r="AM451" s="55"/>
      <c r="AN451" s="55"/>
      <c r="AO451" s="55"/>
      <c r="AP451" s="55"/>
      <c r="AQ451" s="55"/>
      <c r="AR451" s="55"/>
      <c r="AS451" s="55"/>
      <c r="AT451" s="55"/>
      <c r="AU451" s="55"/>
      <c r="AV451" s="55"/>
      <c r="AW451" s="55"/>
      <c r="AX451" s="55"/>
      <c r="AY451" s="55"/>
      <c r="AZ451" s="55"/>
      <c r="BA451" s="55"/>
      <c r="BB451" s="55"/>
      <c r="BC451" s="55"/>
      <c r="BD451" s="55"/>
      <c r="BE451" s="55"/>
      <c r="BF451" s="55"/>
      <c r="BG451" s="55"/>
      <c r="BH451" s="55"/>
      <c r="BI451" s="55"/>
      <c r="BJ451" s="55"/>
      <c r="BK451" s="55"/>
      <c r="BL451" s="55"/>
      <c r="BM451" s="55"/>
      <c r="BN451" s="55"/>
      <c r="BO451" s="55"/>
      <c r="BP451" s="55"/>
      <c r="BQ451" s="55"/>
      <c r="BR451" s="55"/>
      <c r="BS451" s="55"/>
      <c r="BT451" s="55"/>
      <c r="BU451" s="55"/>
      <c r="BV451" s="55"/>
      <c r="BW451" s="55"/>
      <c r="BX451" s="55"/>
      <c r="BY451" s="55"/>
      <c r="BZ451" s="55"/>
      <c r="CA451" s="55"/>
      <c r="CB451" s="55"/>
    </row>
    <row r="452" spans="1:80" s="60" customFormat="1" x14ac:dyDescent="0.2">
      <c r="A452" s="55"/>
      <c r="B452" s="55"/>
      <c r="C452" s="55"/>
      <c r="D452" s="55"/>
      <c r="E452" s="55"/>
      <c r="F452" s="55"/>
      <c r="G452" s="55"/>
      <c r="H452" s="55"/>
      <c r="I452" s="55"/>
      <c r="J452" s="55"/>
      <c r="K452" s="55"/>
      <c r="L452" s="55"/>
      <c r="M452" s="55"/>
      <c r="N452" s="55"/>
      <c r="O452" s="55"/>
      <c r="P452" s="55"/>
      <c r="Q452" s="55"/>
      <c r="R452" s="55"/>
      <c r="S452" s="55"/>
      <c r="T452" s="55"/>
      <c r="U452" s="55"/>
      <c r="V452" s="55"/>
      <c r="W452" s="55"/>
      <c r="X452" s="55"/>
      <c r="Y452" s="55"/>
      <c r="Z452" s="55"/>
      <c r="AA452" s="55"/>
      <c r="AB452" s="55"/>
      <c r="AC452" s="55"/>
      <c r="AD452" s="55"/>
      <c r="AE452" s="55"/>
      <c r="AF452" s="55"/>
      <c r="AG452" s="55"/>
      <c r="AH452" s="55"/>
      <c r="AI452" s="55"/>
      <c r="AJ452" s="55"/>
      <c r="AK452" s="55"/>
      <c r="AL452" s="55"/>
      <c r="AM452" s="55"/>
      <c r="AN452" s="55"/>
      <c r="AO452" s="55"/>
      <c r="AP452" s="55"/>
      <c r="AQ452" s="55"/>
      <c r="AR452" s="55"/>
      <c r="AS452" s="55"/>
      <c r="AT452" s="55"/>
      <c r="AU452" s="55"/>
      <c r="AV452" s="55"/>
      <c r="AW452" s="55"/>
      <c r="AX452" s="55"/>
      <c r="AY452" s="55"/>
      <c r="AZ452" s="55"/>
      <c r="BA452" s="55"/>
      <c r="BB452" s="55"/>
      <c r="BC452" s="55"/>
      <c r="BD452" s="55"/>
      <c r="BE452" s="55"/>
      <c r="BF452" s="55"/>
      <c r="BG452" s="55"/>
      <c r="BH452" s="55"/>
      <c r="BI452" s="55"/>
      <c r="BJ452" s="55"/>
      <c r="BK452" s="55"/>
      <c r="BL452" s="55"/>
      <c r="BM452" s="55"/>
      <c r="BN452" s="55"/>
      <c r="BO452" s="55"/>
      <c r="BP452" s="55"/>
      <c r="BQ452" s="55"/>
      <c r="BR452" s="55"/>
      <c r="BS452" s="55"/>
      <c r="BT452" s="55"/>
      <c r="BU452" s="55"/>
      <c r="BV452" s="55"/>
      <c r="BW452" s="55"/>
      <c r="BX452" s="55"/>
      <c r="BY452" s="55"/>
      <c r="BZ452" s="55"/>
      <c r="CA452" s="55"/>
      <c r="CB452" s="55"/>
    </row>
    <row r="453" spans="1:80" s="60" customFormat="1" x14ac:dyDescent="0.2">
      <c r="A453" s="55"/>
      <c r="B453" s="55"/>
      <c r="C453" s="55"/>
      <c r="D453" s="55"/>
      <c r="E453" s="55"/>
      <c r="F453" s="55"/>
      <c r="G453" s="55"/>
      <c r="H453" s="55"/>
      <c r="I453" s="55"/>
      <c r="J453" s="55"/>
      <c r="K453" s="55"/>
      <c r="L453" s="55"/>
      <c r="M453" s="55"/>
      <c r="N453" s="55"/>
      <c r="O453" s="55"/>
      <c r="P453" s="55"/>
      <c r="Q453" s="55"/>
      <c r="R453" s="55"/>
      <c r="S453" s="55"/>
      <c r="T453" s="55"/>
      <c r="U453" s="55"/>
      <c r="V453" s="55"/>
      <c r="W453" s="55"/>
      <c r="X453" s="55"/>
      <c r="Y453" s="55"/>
      <c r="Z453" s="55"/>
      <c r="AA453" s="55"/>
      <c r="AB453" s="55"/>
      <c r="AC453" s="55"/>
      <c r="AD453" s="55"/>
      <c r="AE453" s="55"/>
      <c r="AF453" s="55"/>
      <c r="AG453" s="55"/>
      <c r="AH453" s="55"/>
      <c r="AI453" s="55"/>
      <c r="AJ453" s="55"/>
      <c r="AK453" s="55"/>
      <c r="AL453" s="55"/>
      <c r="AM453" s="55"/>
      <c r="AN453" s="55"/>
      <c r="AO453" s="55"/>
      <c r="AP453" s="55"/>
      <c r="AQ453" s="55"/>
      <c r="AR453" s="55"/>
      <c r="AS453" s="55"/>
      <c r="AT453" s="55"/>
      <c r="AU453" s="55"/>
      <c r="AV453" s="55"/>
      <c r="AW453" s="55"/>
      <c r="AX453" s="55"/>
      <c r="AY453" s="55"/>
      <c r="AZ453" s="55"/>
      <c r="BA453" s="55"/>
      <c r="BB453" s="55"/>
      <c r="BC453" s="55"/>
      <c r="BD453" s="55"/>
      <c r="BE453" s="55"/>
      <c r="BF453" s="55"/>
      <c r="BG453" s="55"/>
      <c r="BH453" s="55"/>
      <c r="BI453" s="55"/>
      <c r="BJ453" s="55"/>
      <c r="BK453" s="55"/>
      <c r="BL453" s="55"/>
      <c r="BM453" s="55"/>
      <c r="BN453" s="55"/>
      <c r="BO453" s="55"/>
      <c r="BP453" s="55"/>
      <c r="BQ453" s="55"/>
      <c r="BR453" s="55"/>
      <c r="BS453" s="55"/>
      <c r="BT453" s="55"/>
      <c r="BU453" s="55"/>
      <c r="BV453" s="55"/>
      <c r="BW453" s="55"/>
      <c r="BX453" s="55"/>
      <c r="BY453" s="55"/>
      <c r="BZ453" s="55"/>
      <c r="CA453" s="55"/>
      <c r="CB453" s="55"/>
    </row>
    <row r="454" spans="1:80" s="60" customFormat="1" x14ac:dyDescent="0.2">
      <c r="A454" s="55"/>
      <c r="B454" s="55"/>
      <c r="C454" s="55"/>
      <c r="D454" s="55"/>
      <c r="E454" s="55"/>
      <c r="F454" s="55"/>
      <c r="G454" s="55"/>
      <c r="H454" s="55"/>
      <c r="I454" s="55"/>
      <c r="J454" s="55"/>
      <c r="K454" s="55"/>
      <c r="L454" s="55"/>
      <c r="M454" s="55"/>
      <c r="N454" s="55"/>
      <c r="O454" s="55"/>
      <c r="P454" s="55"/>
      <c r="Q454" s="55"/>
      <c r="R454" s="55"/>
      <c r="S454" s="55"/>
      <c r="T454" s="55"/>
      <c r="U454" s="55"/>
      <c r="V454" s="55"/>
      <c r="W454" s="55"/>
      <c r="X454" s="55"/>
      <c r="Y454" s="55"/>
      <c r="Z454" s="55"/>
      <c r="AA454" s="55"/>
      <c r="AB454" s="55"/>
      <c r="AC454" s="55"/>
      <c r="AD454" s="55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</row>
    <row r="455" spans="1:80" s="60" customFormat="1" x14ac:dyDescent="0.2">
      <c r="A455" s="55"/>
      <c r="B455" s="55"/>
      <c r="C455" s="55"/>
      <c r="D455" s="55"/>
      <c r="E455" s="55"/>
      <c r="F455" s="55"/>
      <c r="G455" s="55"/>
      <c r="H455" s="55"/>
      <c r="I455" s="55"/>
      <c r="J455" s="55"/>
      <c r="K455" s="55"/>
      <c r="L455" s="55"/>
      <c r="M455" s="55"/>
      <c r="N455" s="55"/>
      <c r="O455" s="55"/>
      <c r="P455" s="55"/>
      <c r="Q455" s="55"/>
      <c r="R455" s="55"/>
      <c r="S455" s="55"/>
      <c r="T455" s="55"/>
      <c r="U455" s="55"/>
      <c r="V455" s="55"/>
      <c r="W455" s="55"/>
      <c r="X455" s="55"/>
      <c r="Y455" s="55"/>
      <c r="Z455" s="55"/>
      <c r="AA455" s="55"/>
      <c r="AB455" s="55"/>
      <c r="AC455" s="55"/>
      <c r="AD455" s="55"/>
      <c r="AE455" s="55"/>
      <c r="AF455" s="55"/>
      <c r="AG455" s="55"/>
      <c r="AH455" s="55"/>
      <c r="AI455" s="55"/>
      <c r="AJ455" s="55"/>
      <c r="AK455" s="55"/>
      <c r="AL455" s="55"/>
      <c r="AM455" s="55"/>
      <c r="AN455" s="55"/>
      <c r="AO455" s="55"/>
      <c r="AP455" s="55"/>
      <c r="AQ455" s="55"/>
      <c r="AR455" s="55"/>
      <c r="AS455" s="55"/>
      <c r="AT455" s="55"/>
      <c r="AU455" s="55"/>
      <c r="AV455" s="55"/>
      <c r="AW455" s="55"/>
      <c r="AX455" s="55"/>
      <c r="AY455" s="55"/>
      <c r="AZ455" s="55"/>
      <c r="BA455" s="55"/>
      <c r="BB455" s="55"/>
      <c r="BC455" s="55"/>
      <c r="BD455" s="55"/>
      <c r="BE455" s="55"/>
      <c r="BF455" s="55"/>
      <c r="BG455" s="55"/>
      <c r="BH455" s="55"/>
      <c r="BI455" s="55"/>
      <c r="BJ455" s="55"/>
      <c r="BK455" s="55"/>
      <c r="BL455" s="55"/>
      <c r="BM455" s="55"/>
      <c r="BN455" s="55"/>
      <c r="BO455" s="55"/>
      <c r="BP455" s="55"/>
      <c r="BQ455" s="55"/>
      <c r="BR455" s="55"/>
      <c r="BS455" s="55"/>
      <c r="BT455" s="55"/>
      <c r="BU455" s="55"/>
      <c r="BV455" s="55"/>
      <c r="BW455" s="55"/>
      <c r="BX455" s="55"/>
      <c r="BY455" s="55"/>
      <c r="BZ455" s="55"/>
      <c r="CA455" s="55"/>
      <c r="CB455" s="55"/>
    </row>
    <row r="456" spans="1:80" s="60" customFormat="1" x14ac:dyDescent="0.2">
      <c r="A456" s="55"/>
      <c r="B456" s="55"/>
      <c r="C456" s="55"/>
      <c r="D456" s="55"/>
      <c r="E456" s="55"/>
      <c r="F456" s="55"/>
      <c r="G456" s="55"/>
      <c r="H456" s="55"/>
      <c r="I456" s="55"/>
      <c r="J456" s="55"/>
      <c r="K456" s="55"/>
      <c r="L456" s="55"/>
      <c r="M456" s="55"/>
      <c r="N456" s="55"/>
      <c r="O456" s="55"/>
      <c r="P456" s="55"/>
      <c r="Q456" s="55"/>
      <c r="R456" s="55"/>
      <c r="S456" s="55"/>
      <c r="T456" s="55"/>
      <c r="U456" s="55"/>
      <c r="V456" s="55"/>
      <c r="W456" s="55"/>
      <c r="X456" s="55"/>
      <c r="Y456" s="55"/>
      <c r="Z456" s="55"/>
      <c r="AA456" s="55"/>
      <c r="AB456" s="55"/>
      <c r="AC456" s="55"/>
      <c r="AD456" s="55"/>
      <c r="AE456" s="55"/>
      <c r="AF456" s="55"/>
      <c r="AG456" s="55"/>
      <c r="AH456" s="55"/>
      <c r="AI456" s="55"/>
      <c r="AJ456" s="55"/>
      <c r="AK456" s="55"/>
      <c r="AL456" s="55"/>
      <c r="AM456" s="55"/>
      <c r="AN456" s="55"/>
      <c r="AO456" s="55"/>
      <c r="AP456" s="55"/>
      <c r="AQ456" s="55"/>
      <c r="AR456" s="55"/>
      <c r="AS456" s="55"/>
      <c r="AT456" s="55"/>
      <c r="AU456" s="55"/>
      <c r="AV456" s="55"/>
      <c r="AW456" s="55"/>
      <c r="AX456" s="55"/>
      <c r="AY456" s="55"/>
      <c r="AZ456" s="55"/>
      <c r="BA456" s="55"/>
      <c r="BB456" s="55"/>
      <c r="BC456" s="55"/>
      <c r="BD456" s="55"/>
      <c r="BE456" s="55"/>
      <c r="BF456" s="55"/>
      <c r="BG456" s="55"/>
      <c r="BH456" s="55"/>
      <c r="BI456" s="55"/>
      <c r="BJ456" s="55"/>
      <c r="BK456" s="55"/>
      <c r="BL456" s="55"/>
      <c r="BM456" s="55"/>
      <c r="BN456" s="55"/>
      <c r="BO456" s="55"/>
      <c r="BP456" s="55"/>
      <c r="BQ456" s="55"/>
      <c r="BR456" s="55"/>
      <c r="BS456" s="55"/>
      <c r="BT456" s="55"/>
      <c r="BU456" s="55"/>
      <c r="BV456" s="55"/>
      <c r="BW456" s="55"/>
      <c r="BX456" s="55"/>
      <c r="BY456" s="55"/>
      <c r="BZ456" s="55"/>
      <c r="CA456" s="55"/>
      <c r="CB456" s="55"/>
    </row>
    <row r="457" spans="1:80" s="60" customFormat="1" x14ac:dyDescent="0.2">
      <c r="A457" s="55"/>
      <c r="B457" s="55"/>
      <c r="C457" s="55"/>
      <c r="D457" s="55"/>
      <c r="E457" s="55"/>
      <c r="F457" s="55"/>
      <c r="G457" s="55"/>
      <c r="H457" s="55"/>
      <c r="I457" s="55"/>
      <c r="J457" s="55"/>
      <c r="K457" s="55"/>
      <c r="L457" s="55"/>
      <c r="M457" s="55"/>
      <c r="N457" s="55"/>
      <c r="O457" s="55"/>
      <c r="P457" s="55"/>
      <c r="Q457" s="55"/>
      <c r="R457" s="55"/>
      <c r="S457" s="55"/>
      <c r="T457" s="55"/>
      <c r="U457" s="55"/>
      <c r="V457" s="55"/>
      <c r="W457" s="55"/>
      <c r="X457" s="55"/>
      <c r="Y457" s="55"/>
      <c r="Z457" s="55"/>
      <c r="AA457" s="55"/>
      <c r="AB457" s="55"/>
      <c r="AC457" s="55"/>
      <c r="AD457" s="55"/>
      <c r="AE457" s="55"/>
      <c r="AF457" s="55"/>
      <c r="AG457" s="55"/>
      <c r="AH457" s="55"/>
      <c r="AI457" s="55"/>
      <c r="AJ457" s="55"/>
      <c r="AK457" s="55"/>
      <c r="AL457" s="55"/>
      <c r="AM457" s="55"/>
      <c r="AN457" s="55"/>
      <c r="AO457" s="55"/>
      <c r="AP457" s="55"/>
      <c r="AQ457" s="55"/>
      <c r="AR457" s="55"/>
      <c r="AS457" s="55"/>
      <c r="AT457" s="55"/>
      <c r="AU457" s="55"/>
      <c r="AV457" s="55"/>
      <c r="AW457" s="55"/>
      <c r="AX457" s="55"/>
      <c r="AY457" s="55"/>
      <c r="AZ457" s="55"/>
      <c r="BA457" s="55"/>
      <c r="BB457" s="55"/>
      <c r="BC457" s="55"/>
      <c r="BD457" s="55"/>
      <c r="BE457" s="55"/>
      <c r="BF457" s="55"/>
      <c r="BG457" s="55"/>
      <c r="BH457" s="55"/>
      <c r="BI457" s="55"/>
      <c r="BJ457" s="55"/>
      <c r="BK457" s="55"/>
      <c r="BL457" s="55"/>
      <c r="BM457" s="55"/>
      <c r="BN457" s="55"/>
      <c r="BO457" s="55"/>
      <c r="BP457" s="55"/>
      <c r="BQ457" s="55"/>
      <c r="BR457" s="55"/>
      <c r="BS457" s="55"/>
      <c r="BT457" s="55"/>
      <c r="BU457" s="55"/>
      <c r="BV457" s="55"/>
      <c r="BW457" s="55"/>
      <c r="BX457" s="55"/>
      <c r="BY457" s="55"/>
      <c r="BZ457" s="55"/>
      <c r="CA457" s="55"/>
      <c r="CB457" s="55"/>
    </row>
    <row r="458" spans="1:80" s="60" customFormat="1" x14ac:dyDescent="0.2">
      <c r="A458" s="55"/>
      <c r="B458" s="55"/>
      <c r="C458" s="55"/>
      <c r="D458" s="55"/>
      <c r="E458" s="55"/>
      <c r="F458" s="55"/>
      <c r="G458" s="55"/>
      <c r="H458" s="55"/>
      <c r="I458" s="55"/>
      <c r="J458" s="55"/>
      <c r="K458" s="55"/>
      <c r="L458" s="55"/>
      <c r="M458" s="55"/>
      <c r="N458" s="55"/>
      <c r="O458" s="55"/>
      <c r="P458" s="55"/>
      <c r="Q458" s="55"/>
      <c r="R458" s="55"/>
      <c r="S458" s="55"/>
      <c r="T458" s="55"/>
      <c r="U458" s="55"/>
      <c r="V458" s="55"/>
      <c r="W458" s="55"/>
      <c r="X458" s="55"/>
      <c r="Y458" s="55"/>
      <c r="Z458" s="55"/>
      <c r="AA458" s="55"/>
      <c r="AB458" s="55"/>
      <c r="AC458" s="55"/>
      <c r="AD458" s="55"/>
      <c r="AE458" s="55"/>
      <c r="AF458" s="55"/>
      <c r="AG458" s="55"/>
      <c r="AH458" s="55"/>
      <c r="AI458" s="55"/>
      <c r="AJ458" s="55"/>
      <c r="AK458" s="55"/>
      <c r="AL458" s="55"/>
      <c r="AM458" s="55"/>
      <c r="AN458" s="55"/>
      <c r="AO458" s="55"/>
      <c r="AP458" s="55"/>
      <c r="AQ458" s="55"/>
      <c r="AR458" s="55"/>
      <c r="AS458" s="55"/>
      <c r="AT458" s="55"/>
      <c r="AU458" s="55"/>
      <c r="AV458" s="55"/>
      <c r="AW458" s="55"/>
      <c r="AX458" s="55"/>
      <c r="AY458" s="55"/>
      <c r="AZ458" s="55"/>
      <c r="BA458" s="55"/>
      <c r="BB458" s="55"/>
      <c r="BC458" s="55"/>
      <c r="BD458" s="55"/>
      <c r="BE458" s="55"/>
      <c r="BF458" s="55"/>
      <c r="BG458" s="55"/>
      <c r="BH458" s="55"/>
      <c r="BI458" s="55"/>
      <c r="BJ458" s="55"/>
      <c r="BK458" s="55"/>
      <c r="BL458" s="55"/>
      <c r="BM458" s="55"/>
      <c r="BN458" s="55"/>
      <c r="BO458" s="55"/>
      <c r="BP458" s="55"/>
      <c r="BQ458" s="55"/>
      <c r="BR458" s="55"/>
      <c r="BS458" s="55"/>
      <c r="BT458" s="55"/>
      <c r="BU458" s="55"/>
      <c r="BV458" s="55"/>
      <c r="BW458" s="55"/>
      <c r="BX458" s="55"/>
      <c r="BY458" s="55"/>
      <c r="BZ458" s="55"/>
      <c r="CA458" s="55"/>
      <c r="CB458" s="55"/>
    </row>
    <row r="459" spans="1:80" s="60" customFormat="1" x14ac:dyDescent="0.2">
      <c r="A459" s="55"/>
      <c r="B459" s="55"/>
      <c r="C459" s="55"/>
      <c r="D459" s="55"/>
      <c r="E459" s="55"/>
      <c r="F459" s="55"/>
      <c r="G459" s="55"/>
      <c r="H459" s="55"/>
      <c r="I459" s="55"/>
      <c r="J459" s="55"/>
      <c r="K459" s="55"/>
      <c r="L459" s="55"/>
      <c r="M459" s="55"/>
      <c r="N459" s="55"/>
      <c r="O459" s="55"/>
      <c r="P459" s="55"/>
      <c r="Q459" s="55"/>
      <c r="R459" s="55"/>
      <c r="S459" s="55"/>
      <c r="T459" s="55"/>
      <c r="U459" s="55"/>
      <c r="V459" s="55"/>
      <c r="W459" s="55"/>
      <c r="X459" s="55"/>
      <c r="Y459" s="55"/>
      <c r="Z459" s="55"/>
      <c r="AA459" s="55"/>
      <c r="AB459" s="55"/>
      <c r="AC459" s="55"/>
      <c r="AD459" s="55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55"/>
      <c r="AV459" s="55"/>
      <c r="AW459" s="55"/>
      <c r="AX459" s="55"/>
      <c r="AY459" s="55"/>
      <c r="AZ459" s="55"/>
      <c r="BA459" s="55"/>
      <c r="BB459" s="55"/>
      <c r="BC459" s="55"/>
      <c r="BD459" s="55"/>
      <c r="BE459" s="55"/>
      <c r="BF459" s="55"/>
      <c r="BG459" s="55"/>
      <c r="BH459" s="55"/>
      <c r="BI459" s="55"/>
      <c r="BJ459" s="55"/>
      <c r="BK459" s="55"/>
      <c r="BL459" s="55"/>
      <c r="BM459" s="55"/>
      <c r="BN459" s="55"/>
      <c r="BO459" s="55"/>
      <c r="BP459" s="55"/>
      <c r="BQ459" s="55"/>
      <c r="BR459" s="55"/>
      <c r="BS459" s="55"/>
      <c r="BT459" s="55"/>
      <c r="BU459" s="55"/>
      <c r="BV459" s="55"/>
      <c r="BW459" s="55"/>
      <c r="BX459" s="55"/>
      <c r="BY459" s="55"/>
      <c r="BZ459" s="55"/>
      <c r="CA459" s="55"/>
      <c r="CB459" s="55"/>
    </row>
    <row r="460" spans="1:80" s="60" customFormat="1" x14ac:dyDescent="0.2">
      <c r="A460" s="55"/>
      <c r="B460" s="55"/>
      <c r="C460" s="55"/>
      <c r="D460" s="55"/>
      <c r="E460" s="55"/>
      <c r="F460" s="55"/>
      <c r="G460" s="55"/>
      <c r="H460" s="55"/>
      <c r="I460" s="55"/>
      <c r="J460" s="55"/>
      <c r="K460" s="55"/>
      <c r="L460" s="55"/>
      <c r="M460" s="55"/>
      <c r="N460" s="55"/>
      <c r="O460" s="55"/>
      <c r="P460" s="55"/>
      <c r="Q460" s="55"/>
      <c r="R460" s="55"/>
      <c r="S460" s="55"/>
      <c r="T460" s="55"/>
      <c r="U460" s="55"/>
      <c r="V460" s="55"/>
      <c r="W460" s="55"/>
      <c r="X460" s="55"/>
      <c r="Y460" s="55"/>
      <c r="Z460" s="55"/>
      <c r="AA460" s="55"/>
      <c r="AB460" s="55"/>
      <c r="AC460" s="55"/>
      <c r="AD460" s="55"/>
      <c r="AE460" s="55"/>
      <c r="AF460" s="55"/>
      <c r="AG460" s="55"/>
      <c r="AH460" s="55"/>
      <c r="AI460" s="55"/>
      <c r="AJ460" s="55"/>
      <c r="AK460" s="55"/>
      <c r="AL460" s="55"/>
      <c r="AM460" s="55"/>
      <c r="AN460" s="55"/>
      <c r="AO460" s="55"/>
      <c r="AP460" s="55"/>
      <c r="AQ460" s="55"/>
      <c r="AR460" s="55"/>
      <c r="AS460" s="55"/>
      <c r="AT460" s="55"/>
      <c r="AU460" s="55"/>
      <c r="AV460" s="55"/>
      <c r="AW460" s="55"/>
      <c r="AX460" s="55"/>
      <c r="AY460" s="55"/>
      <c r="AZ460" s="55"/>
      <c r="BA460" s="55"/>
      <c r="BB460" s="55"/>
      <c r="BC460" s="55"/>
      <c r="BD460" s="55"/>
      <c r="BE460" s="55"/>
      <c r="BF460" s="55"/>
      <c r="BG460" s="55"/>
      <c r="BH460" s="55"/>
      <c r="BI460" s="55"/>
      <c r="BJ460" s="55"/>
      <c r="BK460" s="55"/>
      <c r="BL460" s="55"/>
      <c r="BM460" s="55"/>
      <c r="BN460" s="55"/>
      <c r="BO460" s="55"/>
      <c r="BP460" s="55"/>
      <c r="BQ460" s="55"/>
      <c r="BR460" s="55"/>
      <c r="BS460" s="55"/>
      <c r="BT460" s="55"/>
      <c r="BU460" s="55"/>
      <c r="BV460" s="55"/>
      <c r="BW460" s="55"/>
      <c r="BX460" s="55"/>
      <c r="BY460" s="55"/>
      <c r="BZ460" s="55"/>
      <c r="CA460" s="55"/>
      <c r="CB460" s="55"/>
    </row>
    <row r="461" spans="1:80" s="60" customFormat="1" x14ac:dyDescent="0.2">
      <c r="A461" s="55"/>
      <c r="B461" s="55"/>
      <c r="C461" s="55"/>
      <c r="D461" s="55"/>
      <c r="E461" s="55"/>
      <c r="F461" s="55"/>
      <c r="G461" s="55"/>
      <c r="H461" s="55"/>
      <c r="I461" s="55"/>
      <c r="J461" s="55"/>
      <c r="K461" s="55"/>
      <c r="L461" s="55"/>
      <c r="M461" s="55"/>
      <c r="N461" s="55"/>
      <c r="O461" s="55"/>
      <c r="P461" s="55"/>
      <c r="Q461" s="55"/>
      <c r="R461" s="55"/>
      <c r="S461" s="55"/>
      <c r="T461" s="55"/>
      <c r="U461" s="55"/>
      <c r="V461" s="55"/>
      <c r="W461" s="55"/>
      <c r="X461" s="55"/>
      <c r="Y461" s="55"/>
      <c r="Z461" s="55"/>
      <c r="AA461" s="55"/>
      <c r="AB461" s="55"/>
      <c r="AC461" s="55"/>
      <c r="AD461" s="55"/>
      <c r="AE461" s="55"/>
      <c r="AF461" s="55"/>
      <c r="AG461" s="55"/>
      <c r="AH461" s="55"/>
      <c r="AI461" s="55"/>
      <c r="AJ461" s="55"/>
      <c r="AK461" s="55"/>
      <c r="AL461" s="55"/>
      <c r="AM461" s="55"/>
      <c r="AN461" s="55"/>
      <c r="AO461" s="55"/>
      <c r="AP461" s="55"/>
      <c r="AQ461" s="55"/>
      <c r="AR461" s="55"/>
      <c r="AS461" s="55"/>
      <c r="AT461" s="55"/>
      <c r="AU461" s="55"/>
      <c r="AV461" s="55"/>
      <c r="AW461" s="55"/>
      <c r="AX461" s="55"/>
      <c r="AY461" s="55"/>
      <c r="AZ461" s="55"/>
      <c r="BA461" s="55"/>
      <c r="BB461" s="55"/>
      <c r="BC461" s="55"/>
      <c r="BD461" s="55"/>
      <c r="BE461" s="55"/>
      <c r="BF461" s="55"/>
      <c r="BG461" s="55"/>
      <c r="BH461" s="55"/>
      <c r="BI461" s="55"/>
      <c r="BJ461" s="55"/>
      <c r="BK461" s="55"/>
      <c r="BL461" s="55"/>
      <c r="BM461" s="55"/>
      <c r="BN461" s="55"/>
      <c r="BO461" s="55"/>
      <c r="BP461" s="55"/>
      <c r="BQ461" s="55"/>
      <c r="BR461" s="55"/>
      <c r="BS461" s="55"/>
      <c r="BT461" s="55"/>
      <c r="BU461" s="55"/>
      <c r="BV461" s="55"/>
      <c r="BW461" s="55"/>
      <c r="BX461" s="55"/>
      <c r="BY461" s="55"/>
      <c r="BZ461" s="55"/>
      <c r="CA461" s="55"/>
      <c r="CB461" s="55"/>
    </row>
    <row r="462" spans="1:80" s="60" customFormat="1" x14ac:dyDescent="0.2">
      <c r="A462" s="55"/>
      <c r="B462" s="55"/>
      <c r="C462" s="55"/>
      <c r="D462" s="55"/>
      <c r="E462" s="55"/>
      <c r="F462" s="55"/>
      <c r="G462" s="55"/>
      <c r="H462" s="55"/>
      <c r="I462" s="55"/>
      <c r="J462" s="55"/>
      <c r="K462" s="55"/>
      <c r="L462" s="55"/>
      <c r="M462" s="55"/>
      <c r="N462" s="55"/>
      <c r="O462" s="55"/>
      <c r="P462" s="55"/>
      <c r="Q462" s="55"/>
      <c r="R462" s="55"/>
      <c r="S462" s="55"/>
      <c r="T462" s="55"/>
      <c r="U462" s="55"/>
      <c r="V462" s="55"/>
      <c r="W462" s="55"/>
      <c r="X462" s="55"/>
      <c r="Y462" s="55"/>
      <c r="Z462" s="55"/>
      <c r="AA462" s="55"/>
      <c r="AB462" s="55"/>
      <c r="AC462" s="55"/>
      <c r="AD462" s="55"/>
      <c r="AE462" s="55"/>
      <c r="AF462" s="55"/>
      <c r="AG462" s="55"/>
      <c r="AH462" s="55"/>
      <c r="AI462" s="55"/>
      <c r="AJ462" s="55"/>
      <c r="AK462" s="55"/>
      <c r="AL462" s="55"/>
      <c r="AM462" s="55"/>
      <c r="AN462" s="55"/>
      <c r="AO462" s="55"/>
      <c r="AP462" s="55"/>
      <c r="AQ462" s="55"/>
      <c r="AR462" s="55"/>
      <c r="AS462" s="55"/>
      <c r="AT462" s="55"/>
      <c r="AU462" s="55"/>
      <c r="AV462" s="55"/>
      <c r="AW462" s="55"/>
      <c r="AX462" s="55"/>
      <c r="AY462" s="55"/>
      <c r="AZ462" s="55"/>
      <c r="BA462" s="55"/>
      <c r="BB462" s="55"/>
      <c r="BC462" s="55"/>
      <c r="BD462" s="55"/>
      <c r="BE462" s="55"/>
      <c r="BF462" s="55"/>
      <c r="BG462" s="55"/>
      <c r="BH462" s="55"/>
      <c r="BI462" s="55"/>
      <c r="BJ462" s="55"/>
      <c r="BK462" s="55"/>
      <c r="BL462" s="55"/>
      <c r="BM462" s="55"/>
      <c r="BN462" s="55"/>
      <c r="BO462" s="55"/>
      <c r="BP462" s="55"/>
      <c r="BQ462" s="55"/>
      <c r="BR462" s="55"/>
      <c r="BS462" s="55"/>
      <c r="BT462" s="55"/>
      <c r="BU462" s="55"/>
      <c r="BV462" s="55"/>
      <c r="BW462" s="55"/>
      <c r="BX462" s="55"/>
      <c r="BY462" s="55"/>
      <c r="BZ462" s="55"/>
      <c r="CA462" s="55"/>
      <c r="CB462" s="55"/>
    </row>
    <row r="463" spans="1:80" s="60" customFormat="1" x14ac:dyDescent="0.2">
      <c r="A463" s="55"/>
      <c r="B463" s="55"/>
      <c r="C463" s="55"/>
      <c r="D463" s="55"/>
      <c r="E463" s="55"/>
      <c r="F463" s="55"/>
      <c r="G463" s="55"/>
      <c r="H463" s="55"/>
      <c r="I463" s="55"/>
      <c r="J463" s="55"/>
      <c r="K463" s="55"/>
      <c r="L463" s="55"/>
      <c r="M463" s="55"/>
      <c r="N463" s="55"/>
      <c r="O463" s="55"/>
      <c r="P463" s="55"/>
      <c r="Q463" s="55"/>
      <c r="R463" s="55"/>
      <c r="S463" s="55"/>
      <c r="T463" s="55"/>
      <c r="U463" s="55"/>
      <c r="V463" s="55"/>
      <c r="W463" s="55"/>
      <c r="X463" s="55"/>
      <c r="Y463" s="55"/>
      <c r="Z463" s="55"/>
      <c r="AA463" s="55"/>
      <c r="AB463" s="55"/>
      <c r="AC463" s="55"/>
      <c r="AD463" s="55"/>
      <c r="AE463" s="55"/>
      <c r="AF463" s="55"/>
      <c r="AG463" s="55"/>
      <c r="AH463" s="55"/>
      <c r="AI463" s="55"/>
      <c r="AJ463" s="55"/>
      <c r="AK463" s="55"/>
      <c r="AL463" s="55"/>
      <c r="AM463" s="55"/>
      <c r="AN463" s="55"/>
      <c r="AO463" s="55"/>
      <c r="AP463" s="55"/>
      <c r="AQ463" s="55"/>
      <c r="AR463" s="55"/>
      <c r="AS463" s="55"/>
      <c r="AT463" s="55"/>
      <c r="AU463" s="55"/>
      <c r="AV463" s="55"/>
      <c r="AW463" s="55"/>
      <c r="AX463" s="55"/>
      <c r="AY463" s="55"/>
      <c r="AZ463" s="55"/>
      <c r="BA463" s="55"/>
      <c r="BB463" s="55"/>
      <c r="BC463" s="55"/>
      <c r="BD463" s="55"/>
      <c r="BE463" s="55"/>
      <c r="BF463" s="55"/>
      <c r="BG463" s="55"/>
      <c r="BH463" s="55"/>
      <c r="BI463" s="55"/>
      <c r="BJ463" s="55"/>
      <c r="BK463" s="55"/>
      <c r="BL463" s="55"/>
      <c r="BM463" s="55"/>
      <c r="BN463" s="55"/>
      <c r="BO463" s="55"/>
      <c r="BP463" s="55"/>
      <c r="BQ463" s="55"/>
      <c r="BR463" s="55"/>
      <c r="BS463" s="55"/>
      <c r="BT463" s="55"/>
      <c r="BU463" s="55"/>
      <c r="BV463" s="55"/>
      <c r="BW463" s="55"/>
      <c r="BX463" s="55"/>
      <c r="BY463" s="55"/>
      <c r="BZ463" s="55"/>
      <c r="CA463" s="55"/>
      <c r="CB463" s="55"/>
    </row>
    <row r="464" spans="1:80" s="60" customFormat="1" x14ac:dyDescent="0.2">
      <c r="A464" s="55"/>
      <c r="B464" s="55"/>
      <c r="C464" s="55"/>
      <c r="D464" s="55"/>
      <c r="E464" s="55"/>
      <c r="F464" s="55"/>
      <c r="G464" s="55"/>
      <c r="H464" s="55"/>
      <c r="I464" s="55"/>
      <c r="J464" s="55"/>
      <c r="K464" s="55"/>
      <c r="L464" s="55"/>
      <c r="M464" s="55"/>
      <c r="N464" s="55"/>
      <c r="O464" s="55"/>
      <c r="P464" s="55"/>
      <c r="Q464" s="55"/>
      <c r="R464" s="55"/>
      <c r="S464" s="55"/>
      <c r="T464" s="55"/>
      <c r="U464" s="55"/>
      <c r="V464" s="55"/>
      <c r="W464" s="55"/>
      <c r="X464" s="55"/>
      <c r="Y464" s="55"/>
      <c r="Z464" s="55"/>
      <c r="AA464" s="55"/>
      <c r="AB464" s="55"/>
      <c r="AC464" s="55"/>
      <c r="AD464" s="55"/>
      <c r="AE464" s="55"/>
      <c r="AF464" s="55"/>
      <c r="AG464" s="55"/>
      <c r="AH464" s="55"/>
      <c r="AI464" s="55"/>
      <c r="AJ464" s="55"/>
      <c r="AK464" s="55"/>
      <c r="AL464" s="55"/>
      <c r="AM464" s="55"/>
      <c r="AN464" s="55"/>
      <c r="AO464" s="55"/>
      <c r="AP464" s="55"/>
      <c r="AQ464" s="55"/>
      <c r="AR464" s="55"/>
      <c r="AS464" s="55"/>
      <c r="AT464" s="55"/>
      <c r="AU464" s="55"/>
      <c r="AV464" s="55"/>
      <c r="AW464" s="55"/>
      <c r="AX464" s="55"/>
      <c r="AY464" s="55"/>
      <c r="AZ464" s="55"/>
      <c r="BA464" s="55"/>
      <c r="BB464" s="55"/>
      <c r="BC464" s="55"/>
      <c r="BD464" s="55"/>
      <c r="BE464" s="55"/>
      <c r="BF464" s="55"/>
      <c r="BG464" s="55"/>
      <c r="BH464" s="55"/>
      <c r="BI464" s="55"/>
      <c r="BJ464" s="55"/>
      <c r="BK464" s="55"/>
      <c r="BL464" s="55"/>
      <c r="BM464" s="55"/>
      <c r="BN464" s="55"/>
      <c r="BO464" s="55"/>
      <c r="BP464" s="55"/>
      <c r="BQ464" s="55"/>
      <c r="BR464" s="55"/>
      <c r="BS464" s="55"/>
      <c r="BT464" s="55"/>
      <c r="BU464" s="55"/>
      <c r="BV464" s="55"/>
      <c r="BW464" s="55"/>
      <c r="BX464" s="55"/>
      <c r="BY464" s="55"/>
      <c r="BZ464" s="55"/>
      <c r="CA464" s="55"/>
      <c r="CB464" s="55"/>
    </row>
    <row r="465" spans="1:80" s="60" customFormat="1" x14ac:dyDescent="0.2">
      <c r="A465" s="55"/>
      <c r="B465" s="55"/>
      <c r="C465" s="55"/>
      <c r="D465" s="55"/>
      <c r="E465" s="55"/>
      <c r="F465" s="55"/>
      <c r="G465" s="55"/>
      <c r="H465" s="55"/>
      <c r="I465" s="55"/>
      <c r="J465" s="55"/>
      <c r="K465" s="55"/>
      <c r="L465" s="55"/>
      <c r="M465" s="55"/>
      <c r="N465" s="55"/>
      <c r="O465" s="55"/>
      <c r="P465" s="55"/>
      <c r="Q465" s="55"/>
      <c r="R465" s="55"/>
      <c r="S465" s="55"/>
      <c r="T465" s="55"/>
      <c r="U465" s="55"/>
      <c r="V465" s="55"/>
      <c r="W465" s="55"/>
      <c r="X465" s="55"/>
      <c r="Y465" s="55"/>
      <c r="Z465" s="55"/>
      <c r="AA465" s="55"/>
      <c r="AB465" s="55"/>
      <c r="AC465" s="55"/>
      <c r="AD465" s="55"/>
      <c r="AE465" s="55"/>
      <c r="AF465" s="55"/>
      <c r="AG465" s="55"/>
      <c r="AH465" s="55"/>
      <c r="AI465" s="55"/>
      <c r="AJ465" s="55"/>
      <c r="AK465" s="55"/>
      <c r="AL465" s="55"/>
      <c r="AM465" s="55"/>
      <c r="AN465" s="55"/>
      <c r="AO465" s="55"/>
      <c r="AP465" s="55"/>
      <c r="AQ465" s="55"/>
      <c r="AR465" s="55"/>
      <c r="AS465" s="55"/>
      <c r="AT465" s="55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</row>
    <row r="466" spans="1:80" s="60" customFormat="1" x14ac:dyDescent="0.2">
      <c r="A466" s="55"/>
      <c r="B466" s="55"/>
      <c r="C466" s="55"/>
      <c r="D466" s="55"/>
      <c r="E466" s="55"/>
      <c r="F466" s="55"/>
      <c r="G466" s="55"/>
      <c r="H466" s="55"/>
      <c r="I466" s="55"/>
      <c r="J466" s="55"/>
      <c r="K466" s="55"/>
      <c r="L466" s="55"/>
      <c r="M466" s="55"/>
      <c r="N466" s="55"/>
      <c r="O466" s="55"/>
      <c r="P466" s="55"/>
      <c r="Q466" s="55"/>
      <c r="R466" s="55"/>
      <c r="S466" s="55"/>
      <c r="T466" s="55"/>
      <c r="U466" s="55"/>
      <c r="V466" s="55"/>
      <c r="W466" s="55"/>
      <c r="X466" s="55"/>
      <c r="Y466" s="55"/>
      <c r="Z466" s="55"/>
      <c r="AA466" s="55"/>
      <c r="AB466" s="55"/>
      <c r="AC466" s="55"/>
      <c r="AD466" s="55"/>
      <c r="AE466" s="55"/>
      <c r="AF466" s="55"/>
      <c r="AG466" s="55"/>
      <c r="AH466" s="55"/>
      <c r="AI466" s="55"/>
      <c r="AJ466" s="55"/>
      <c r="AK466" s="55"/>
      <c r="AL466" s="55"/>
      <c r="AM466" s="55"/>
      <c r="AN466" s="55"/>
      <c r="AO466" s="55"/>
      <c r="AP466" s="55"/>
      <c r="AQ466" s="55"/>
      <c r="AR466" s="55"/>
      <c r="AS466" s="55"/>
      <c r="AT466" s="55"/>
      <c r="AU466" s="55"/>
      <c r="AV466" s="55"/>
      <c r="AW466" s="55"/>
      <c r="AX466" s="55"/>
      <c r="AY466" s="55"/>
      <c r="AZ466" s="55"/>
      <c r="BA466" s="55"/>
      <c r="BB466" s="55"/>
      <c r="BC466" s="55"/>
      <c r="BD466" s="55"/>
      <c r="BE466" s="55"/>
      <c r="BF466" s="55"/>
      <c r="BG466" s="55"/>
      <c r="BH466" s="55"/>
      <c r="BI466" s="55"/>
      <c r="BJ466" s="55"/>
      <c r="BK466" s="55"/>
      <c r="BL466" s="55"/>
      <c r="BM466" s="55"/>
      <c r="BN466" s="55"/>
      <c r="BO466" s="55"/>
      <c r="BP466" s="55"/>
      <c r="BQ466" s="55"/>
      <c r="BR466" s="55"/>
      <c r="BS466" s="55"/>
      <c r="BT466" s="55"/>
      <c r="BU466" s="55"/>
      <c r="BV466" s="55"/>
      <c r="BW466" s="55"/>
      <c r="BX466" s="55"/>
      <c r="BY466" s="55"/>
      <c r="BZ466" s="55"/>
      <c r="CA466" s="55"/>
      <c r="CB466" s="55"/>
    </row>
    <row r="467" spans="1:80" s="60" customFormat="1" x14ac:dyDescent="0.2">
      <c r="A467" s="55"/>
      <c r="B467" s="55"/>
      <c r="C467" s="55"/>
      <c r="D467" s="55"/>
      <c r="E467" s="55"/>
      <c r="F467" s="55"/>
      <c r="G467" s="55"/>
      <c r="H467" s="55"/>
      <c r="I467" s="55"/>
      <c r="J467" s="55"/>
      <c r="K467" s="55"/>
      <c r="L467" s="55"/>
      <c r="M467" s="55"/>
      <c r="N467" s="55"/>
      <c r="O467" s="55"/>
      <c r="P467" s="55"/>
      <c r="Q467" s="55"/>
      <c r="R467" s="55"/>
      <c r="S467" s="55"/>
      <c r="T467" s="55"/>
      <c r="U467" s="55"/>
      <c r="V467" s="55"/>
      <c r="W467" s="55"/>
      <c r="X467" s="55"/>
      <c r="Y467" s="55"/>
      <c r="Z467" s="55"/>
      <c r="AA467" s="55"/>
      <c r="AB467" s="55"/>
      <c r="AC467" s="55"/>
      <c r="AD467" s="55"/>
      <c r="AE467" s="55"/>
      <c r="AF467" s="55"/>
      <c r="AG467" s="55"/>
      <c r="AH467" s="55"/>
      <c r="AI467" s="55"/>
      <c r="AJ467" s="55"/>
      <c r="AK467" s="55"/>
      <c r="AL467" s="55"/>
      <c r="AM467" s="55"/>
      <c r="AN467" s="55"/>
      <c r="AO467" s="55"/>
      <c r="AP467" s="55"/>
      <c r="AQ467" s="55"/>
      <c r="AR467" s="55"/>
      <c r="AS467" s="55"/>
      <c r="AT467" s="55"/>
      <c r="AU467" s="55"/>
      <c r="AV467" s="55"/>
      <c r="AW467" s="55"/>
      <c r="AX467" s="55"/>
      <c r="AY467" s="55"/>
      <c r="AZ467" s="55"/>
      <c r="BA467" s="55"/>
      <c r="BB467" s="55"/>
      <c r="BC467" s="55"/>
      <c r="BD467" s="55"/>
      <c r="BE467" s="55"/>
      <c r="BF467" s="55"/>
      <c r="BG467" s="55"/>
      <c r="BH467" s="55"/>
      <c r="BI467" s="55"/>
      <c r="BJ467" s="55"/>
      <c r="BK467" s="55"/>
      <c r="BL467" s="55"/>
      <c r="BM467" s="55"/>
      <c r="BN467" s="55"/>
      <c r="BO467" s="55"/>
      <c r="BP467" s="55"/>
      <c r="BQ467" s="55"/>
      <c r="BR467" s="55"/>
      <c r="BS467" s="55"/>
      <c r="BT467" s="55"/>
      <c r="BU467" s="55"/>
      <c r="BV467" s="55"/>
      <c r="BW467" s="55"/>
      <c r="BX467" s="55"/>
      <c r="BY467" s="55"/>
      <c r="BZ467" s="55"/>
      <c r="CA467" s="55"/>
      <c r="CB467" s="55"/>
    </row>
    <row r="468" spans="1:80" s="60" customFormat="1" x14ac:dyDescent="0.2">
      <c r="A468" s="55"/>
      <c r="B468" s="55"/>
      <c r="C468" s="55"/>
      <c r="D468" s="55"/>
      <c r="E468" s="55"/>
      <c r="F468" s="55"/>
      <c r="G468" s="55"/>
      <c r="H468" s="55"/>
      <c r="I468" s="55"/>
      <c r="J468" s="55"/>
      <c r="K468" s="55"/>
      <c r="L468" s="55"/>
      <c r="M468" s="55"/>
      <c r="N468" s="55"/>
      <c r="O468" s="55"/>
      <c r="P468" s="55"/>
      <c r="Q468" s="55"/>
      <c r="R468" s="55"/>
      <c r="S468" s="55"/>
      <c r="T468" s="55"/>
      <c r="U468" s="55"/>
      <c r="V468" s="55"/>
      <c r="W468" s="55"/>
      <c r="X468" s="55"/>
      <c r="Y468" s="55"/>
      <c r="Z468" s="55"/>
      <c r="AA468" s="55"/>
      <c r="AB468" s="55"/>
      <c r="AC468" s="55"/>
      <c r="AD468" s="55"/>
      <c r="AE468" s="55"/>
      <c r="AF468" s="55"/>
      <c r="AG468" s="55"/>
      <c r="AH468" s="55"/>
      <c r="AI468" s="55"/>
      <c r="AJ468" s="55"/>
      <c r="AK468" s="55"/>
      <c r="AL468" s="55"/>
      <c r="AM468" s="55"/>
      <c r="AN468" s="55"/>
      <c r="AO468" s="55"/>
      <c r="AP468" s="55"/>
      <c r="AQ468" s="55"/>
      <c r="AR468" s="55"/>
      <c r="AS468" s="55"/>
      <c r="AT468" s="55"/>
      <c r="AU468" s="55"/>
      <c r="AV468" s="55"/>
      <c r="AW468" s="55"/>
      <c r="AX468" s="55"/>
      <c r="AY468" s="55"/>
      <c r="AZ468" s="55"/>
      <c r="BA468" s="55"/>
      <c r="BB468" s="55"/>
      <c r="BC468" s="55"/>
      <c r="BD468" s="55"/>
      <c r="BE468" s="55"/>
      <c r="BF468" s="55"/>
      <c r="BG468" s="55"/>
      <c r="BH468" s="55"/>
      <c r="BI468" s="55"/>
      <c r="BJ468" s="55"/>
      <c r="BK468" s="55"/>
      <c r="BL468" s="55"/>
      <c r="BM468" s="55"/>
      <c r="BN468" s="55"/>
      <c r="BO468" s="55"/>
      <c r="BP468" s="55"/>
      <c r="BQ468" s="55"/>
      <c r="BR468" s="55"/>
      <c r="BS468" s="55"/>
      <c r="BT468" s="55"/>
      <c r="BU468" s="55"/>
      <c r="BV468" s="55"/>
      <c r="BW468" s="55"/>
      <c r="BX468" s="55"/>
      <c r="BY468" s="55"/>
      <c r="BZ468" s="55"/>
      <c r="CA468" s="55"/>
      <c r="CB468" s="55"/>
    </row>
    <row r="469" spans="1:80" s="60" customFormat="1" x14ac:dyDescent="0.2">
      <c r="A469" s="55"/>
      <c r="B469" s="55"/>
      <c r="C469" s="55"/>
      <c r="D469" s="55"/>
      <c r="E469" s="55"/>
      <c r="F469" s="55"/>
      <c r="G469" s="55"/>
      <c r="H469" s="55"/>
      <c r="I469" s="55"/>
      <c r="J469" s="55"/>
      <c r="K469" s="55"/>
      <c r="L469" s="55"/>
      <c r="M469" s="55"/>
      <c r="N469" s="55"/>
      <c r="O469" s="55"/>
      <c r="P469" s="55"/>
      <c r="Q469" s="55"/>
      <c r="R469" s="55"/>
      <c r="S469" s="55"/>
      <c r="T469" s="55"/>
      <c r="U469" s="55"/>
      <c r="V469" s="55"/>
      <c r="W469" s="55"/>
      <c r="X469" s="55"/>
      <c r="Y469" s="55"/>
      <c r="Z469" s="55"/>
      <c r="AA469" s="55"/>
      <c r="AB469" s="55"/>
      <c r="AC469" s="55"/>
      <c r="AD469" s="55"/>
      <c r="AE469" s="55"/>
      <c r="AF469" s="55"/>
      <c r="AG469" s="55"/>
      <c r="AH469" s="55"/>
      <c r="AI469" s="55"/>
      <c r="AJ469" s="55"/>
      <c r="AK469" s="55"/>
      <c r="AL469" s="55"/>
      <c r="AM469" s="55"/>
      <c r="AN469" s="55"/>
      <c r="AO469" s="55"/>
      <c r="AP469" s="55"/>
      <c r="AQ469" s="55"/>
      <c r="AR469" s="55"/>
      <c r="AS469" s="55"/>
      <c r="AT469" s="55"/>
      <c r="AU469" s="55"/>
      <c r="AV469" s="55"/>
      <c r="AW469" s="55"/>
      <c r="AX469" s="55"/>
      <c r="AY469" s="55"/>
      <c r="AZ469" s="55"/>
      <c r="BA469" s="55"/>
      <c r="BB469" s="55"/>
      <c r="BC469" s="55"/>
      <c r="BD469" s="55"/>
      <c r="BE469" s="55"/>
      <c r="BF469" s="55"/>
      <c r="BG469" s="55"/>
      <c r="BH469" s="55"/>
      <c r="BI469" s="55"/>
      <c r="BJ469" s="55"/>
      <c r="BK469" s="55"/>
      <c r="BL469" s="55"/>
      <c r="BM469" s="55"/>
      <c r="BN469" s="55"/>
      <c r="BO469" s="55"/>
      <c r="BP469" s="55"/>
      <c r="BQ469" s="55"/>
      <c r="BR469" s="55"/>
      <c r="BS469" s="55"/>
      <c r="BT469" s="55"/>
      <c r="BU469" s="55"/>
      <c r="BV469" s="55"/>
      <c r="BW469" s="55"/>
      <c r="BX469" s="55"/>
      <c r="BY469" s="55"/>
      <c r="BZ469" s="55"/>
      <c r="CA469" s="55"/>
      <c r="CB469" s="55"/>
    </row>
    <row r="470" spans="1:80" s="60" customFormat="1" x14ac:dyDescent="0.2">
      <c r="A470" s="55"/>
      <c r="B470" s="55"/>
      <c r="C470" s="55"/>
      <c r="D470" s="55"/>
      <c r="E470" s="55"/>
      <c r="F470" s="55"/>
      <c r="G470" s="55"/>
      <c r="H470" s="55"/>
      <c r="I470" s="55"/>
      <c r="J470" s="55"/>
      <c r="K470" s="55"/>
      <c r="L470" s="55"/>
      <c r="M470" s="55"/>
      <c r="N470" s="55"/>
      <c r="O470" s="55"/>
      <c r="P470" s="55"/>
      <c r="Q470" s="55"/>
      <c r="R470" s="55"/>
      <c r="S470" s="55"/>
      <c r="T470" s="55"/>
      <c r="U470" s="55"/>
      <c r="V470" s="55"/>
      <c r="W470" s="55"/>
      <c r="X470" s="55"/>
      <c r="Y470" s="55"/>
      <c r="Z470" s="55"/>
      <c r="AA470" s="55"/>
      <c r="AB470" s="55"/>
      <c r="AC470" s="55"/>
      <c r="AD470" s="55"/>
      <c r="AE470" s="55"/>
      <c r="AF470" s="55"/>
      <c r="AG470" s="55"/>
      <c r="AH470" s="55"/>
      <c r="AI470" s="55"/>
      <c r="AJ470" s="55"/>
      <c r="AK470" s="55"/>
      <c r="AL470" s="55"/>
      <c r="AM470" s="55"/>
      <c r="AN470" s="55"/>
      <c r="AO470" s="55"/>
      <c r="AP470" s="55"/>
      <c r="AQ470" s="55"/>
      <c r="AR470" s="55"/>
      <c r="AS470" s="55"/>
      <c r="AT470" s="55"/>
      <c r="AU470" s="55"/>
      <c r="AV470" s="55"/>
      <c r="AW470" s="55"/>
      <c r="AX470" s="55"/>
      <c r="AY470" s="55"/>
      <c r="AZ470" s="55"/>
      <c r="BA470" s="55"/>
      <c r="BB470" s="55"/>
      <c r="BC470" s="55"/>
      <c r="BD470" s="55"/>
      <c r="BE470" s="55"/>
      <c r="BF470" s="55"/>
      <c r="BG470" s="55"/>
      <c r="BH470" s="55"/>
      <c r="BI470" s="55"/>
      <c r="BJ470" s="55"/>
      <c r="BK470" s="55"/>
      <c r="BL470" s="55"/>
      <c r="BM470" s="55"/>
      <c r="BN470" s="55"/>
      <c r="BO470" s="55"/>
      <c r="BP470" s="55"/>
      <c r="BQ470" s="55"/>
      <c r="BR470" s="55"/>
      <c r="BS470" s="55"/>
      <c r="BT470" s="55"/>
      <c r="BU470" s="55"/>
      <c r="BV470" s="55"/>
      <c r="BW470" s="55"/>
      <c r="BX470" s="55"/>
      <c r="BY470" s="55"/>
      <c r="BZ470" s="55"/>
      <c r="CA470" s="55"/>
      <c r="CB470" s="55"/>
    </row>
    <row r="471" spans="1:80" s="60" customFormat="1" x14ac:dyDescent="0.2">
      <c r="A471" s="55"/>
      <c r="B471" s="55"/>
      <c r="C471" s="55"/>
      <c r="D471" s="55"/>
      <c r="E471" s="55"/>
      <c r="F471" s="55"/>
      <c r="G471" s="55"/>
      <c r="H471" s="55"/>
      <c r="I471" s="55"/>
      <c r="J471" s="55"/>
      <c r="K471" s="55"/>
      <c r="L471" s="55"/>
      <c r="M471" s="55"/>
      <c r="N471" s="55"/>
      <c r="O471" s="55"/>
      <c r="P471" s="55"/>
      <c r="Q471" s="55"/>
      <c r="R471" s="55"/>
      <c r="S471" s="55"/>
      <c r="T471" s="55"/>
      <c r="U471" s="55"/>
      <c r="V471" s="55"/>
      <c r="W471" s="55"/>
      <c r="X471" s="55"/>
      <c r="Y471" s="55"/>
      <c r="Z471" s="55"/>
      <c r="AA471" s="55"/>
      <c r="AB471" s="55"/>
      <c r="AC471" s="55"/>
      <c r="AD471" s="55"/>
      <c r="AE471" s="55"/>
      <c r="AF471" s="55"/>
      <c r="AG471" s="55"/>
      <c r="AH471" s="55"/>
      <c r="AI471" s="55"/>
      <c r="AJ471" s="55"/>
      <c r="AK471" s="55"/>
      <c r="AL471" s="55"/>
      <c r="AM471" s="55"/>
      <c r="AN471" s="55"/>
      <c r="AO471" s="55"/>
      <c r="AP471" s="55"/>
      <c r="AQ471" s="55"/>
      <c r="AR471" s="55"/>
      <c r="AS471" s="55"/>
      <c r="AT471" s="55"/>
      <c r="AU471" s="55"/>
      <c r="AV471" s="55"/>
      <c r="AW471" s="55"/>
      <c r="AX471" s="55"/>
      <c r="AY471" s="55"/>
      <c r="AZ471" s="55"/>
      <c r="BA471" s="55"/>
      <c r="BB471" s="55"/>
      <c r="BC471" s="55"/>
      <c r="BD471" s="55"/>
      <c r="BE471" s="55"/>
      <c r="BF471" s="55"/>
      <c r="BG471" s="55"/>
      <c r="BH471" s="55"/>
      <c r="BI471" s="55"/>
      <c r="BJ471" s="55"/>
      <c r="BK471" s="55"/>
      <c r="BL471" s="55"/>
      <c r="BM471" s="55"/>
      <c r="BN471" s="55"/>
      <c r="BO471" s="55"/>
      <c r="BP471" s="55"/>
      <c r="BQ471" s="55"/>
      <c r="BR471" s="55"/>
      <c r="BS471" s="55"/>
      <c r="BT471" s="55"/>
      <c r="BU471" s="55"/>
      <c r="BV471" s="55"/>
      <c r="BW471" s="55"/>
      <c r="BX471" s="55"/>
      <c r="BY471" s="55"/>
      <c r="BZ471" s="55"/>
      <c r="CA471" s="55"/>
      <c r="CB471" s="55"/>
    </row>
    <row r="472" spans="1:80" s="60" customFormat="1" x14ac:dyDescent="0.2">
      <c r="A472" s="55"/>
      <c r="B472" s="55"/>
      <c r="C472" s="55"/>
      <c r="D472" s="55"/>
      <c r="E472" s="55"/>
      <c r="F472" s="55"/>
      <c r="G472" s="55"/>
      <c r="H472" s="55"/>
      <c r="I472" s="55"/>
      <c r="J472" s="55"/>
      <c r="K472" s="55"/>
      <c r="L472" s="55"/>
      <c r="M472" s="55"/>
      <c r="N472" s="55"/>
      <c r="O472" s="55"/>
      <c r="P472" s="55"/>
      <c r="Q472" s="55"/>
      <c r="R472" s="55"/>
      <c r="S472" s="55"/>
      <c r="T472" s="55"/>
      <c r="U472" s="55"/>
      <c r="V472" s="55"/>
      <c r="W472" s="55"/>
      <c r="X472" s="55"/>
      <c r="Y472" s="55"/>
      <c r="Z472" s="55"/>
      <c r="AA472" s="55"/>
      <c r="AB472" s="55"/>
      <c r="AC472" s="55"/>
      <c r="AD472" s="55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</row>
    <row r="473" spans="1:80" s="60" customFormat="1" x14ac:dyDescent="0.2">
      <c r="A473" s="55"/>
      <c r="B473" s="55"/>
      <c r="C473" s="55"/>
      <c r="D473" s="55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55"/>
      <c r="P473" s="55"/>
      <c r="Q473" s="55"/>
      <c r="R473" s="55"/>
      <c r="S473" s="55"/>
      <c r="T473" s="55"/>
      <c r="U473" s="55"/>
      <c r="V473" s="55"/>
      <c r="W473" s="55"/>
      <c r="X473" s="55"/>
      <c r="Y473" s="55"/>
      <c r="Z473" s="55"/>
      <c r="AA473" s="55"/>
      <c r="AB473" s="55"/>
      <c r="AC473" s="55"/>
      <c r="AD473" s="55"/>
      <c r="AE473" s="55"/>
      <c r="AF473" s="55"/>
      <c r="AG473" s="55"/>
      <c r="AH473" s="55"/>
      <c r="AI473" s="55"/>
      <c r="AJ473" s="55"/>
      <c r="AK473" s="55"/>
      <c r="AL473" s="55"/>
      <c r="AM473" s="55"/>
      <c r="AN473" s="55"/>
      <c r="AO473" s="55"/>
      <c r="AP473" s="55"/>
      <c r="AQ473" s="55"/>
      <c r="AR473" s="55"/>
      <c r="AS473" s="55"/>
      <c r="AT473" s="55"/>
      <c r="AU473" s="55"/>
      <c r="AV473" s="55"/>
      <c r="AW473" s="55"/>
      <c r="AX473" s="55"/>
      <c r="AY473" s="55"/>
      <c r="AZ473" s="55"/>
      <c r="BA473" s="55"/>
      <c r="BB473" s="55"/>
      <c r="BC473" s="55"/>
      <c r="BD473" s="55"/>
      <c r="BE473" s="55"/>
      <c r="BF473" s="55"/>
      <c r="BG473" s="55"/>
      <c r="BH473" s="55"/>
      <c r="BI473" s="55"/>
      <c r="BJ473" s="55"/>
      <c r="BK473" s="55"/>
      <c r="BL473" s="55"/>
      <c r="BM473" s="55"/>
      <c r="BN473" s="55"/>
      <c r="BO473" s="55"/>
      <c r="BP473" s="55"/>
      <c r="BQ473" s="55"/>
      <c r="BR473" s="55"/>
      <c r="BS473" s="55"/>
      <c r="BT473" s="55"/>
      <c r="BU473" s="55"/>
      <c r="BV473" s="55"/>
      <c r="BW473" s="55"/>
      <c r="BX473" s="55"/>
      <c r="BY473" s="55"/>
      <c r="BZ473" s="55"/>
      <c r="CA473" s="55"/>
      <c r="CB473" s="55"/>
    </row>
    <row r="474" spans="1:80" s="60" customFormat="1" x14ac:dyDescent="0.2">
      <c r="A474" s="55"/>
      <c r="B474" s="55"/>
      <c r="C474" s="55"/>
      <c r="D474" s="55"/>
      <c r="E474" s="55"/>
      <c r="F474" s="55"/>
      <c r="G474" s="55"/>
      <c r="H474" s="55"/>
      <c r="I474" s="55"/>
      <c r="J474" s="55"/>
      <c r="K474" s="55"/>
      <c r="L474" s="55"/>
      <c r="M474" s="55"/>
      <c r="N474" s="55"/>
      <c r="O474" s="55"/>
      <c r="P474" s="55"/>
      <c r="Q474" s="55"/>
      <c r="R474" s="55"/>
      <c r="S474" s="55"/>
      <c r="T474" s="55"/>
      <c r="U474" s="55"/>
      <c r="V474" s="55"/>
      <c r="W474" s="55"/>
      <c r="X474" s="55"/>
      <c r="Y474" s="55"/>
      <c r="Z474" s="55"/>
      <c r="AA474" s="55"/>
      <c r="AB474" s="55"/>
      <c r="AC474" s="55"/>
      <c r="AD474" s="55"/>
      <c r="AE474" s="55"/>
      <c r="AF474" s="55"/>
      <c r="AG474" s="55"/>
      <c r="AH474" s="55"/>
      <c r="AI474" s="55"/>
      <c r="AJ474" s="55"/>
      <c r="AK474" s="55"/>
      <c r="AL474" s="55"/>
      <c r="AM474" s="55"/>
      <c r="AN474" s="55"/>
      <c r="AO474" s="55"/>
      <c r="AP474" s="55"/>
      <c r="AQ474" s="55"/>
      <c r="AR474" s="55"/>
      <c r="AS474" s="55"/>
      <c r="AT474" s="55"/>
      <c r="AU474" s="55"/>
      <c r="AV474" s="55"/>
      <c r="AW474" s="55"/>
      <c r="AX474" s="55"/>
      <c r="AY474" s="55"/>
      <c r="AZ474" s="55"/>
      <c r="BA474" s="55"/>
      <c r="BB474" s="55"/>
      <c r="BC474" s="55"/>
      <c r="BD474" s="55"/>
      <c r="BE474" s="55"/>
      <c r="BF474" s="55"/>
      <c r="BG474" s="55"/>
      <c r="BH474" s="55"/>
      <c r="BI474" s="55"/>
      <c r="BJ474" s="55"/>
      <c r="BK474" s="55"/>
      <c r="BL474" s="55"/>
      <c r="BM474" s="55"/>
      <c r="BN474" s="55"/>
      <c r="BO474" s="55"/>
      <c r="BP474" s="55"/>
      <c r="BQ474" s="55"/>
      <c r="BR474" s="55"/>
      <c r="BS474" s="55"/>
      <c r="BT474" s="55"/>
      <c r="BU474" s="55"/>
      <c r="BV474" s="55"/>
      <c r="BW474" s="55"/>
      <c r="BX474" s="55"/>
      <c r="BY474" s="55"/>
      <c r="BZ474" s="55"/>
      <c r="CA474" s="55"/>
      <c r="CB474" s="55"/>
    </row>
    <row r="475" spans="1:80" s="60" customFormat="1" x14ac:dyDescent="0.2">
      <c r="A475" s="55"/>
      <c r="B475" s="55"/>
      <c r="C475" s="55"/>
      <c r="D475" s="55"/>
      <c r="E475" s="55"/>
      <c r="F475" s="55"/>
      <c r="G475" s="55"/>
      <c r="H475" s="55"/>
      <c r="I475" s="55"/>
      <c r="J475" s="55"/>
      <c r="K475" s="55"/>
      <c r="L475" s="55"/>
      <c r="M475" s="55"/>
      <c r="N475" s="55"/>
      <c r="O475" s="55"/>
      <c r="P475" s="55"/>
      <c r="Q475" s="55"/>
      <c r="R475" s="55"/>
      <c r="S475" s="55"/>
      <c r="T475" s="55"/>
      <c r="U475" s="55"/>
      <c r="V475" s="55"/>
      <c r="W475" s="55"/>
      <c r="X475" s="55"/>
      <c r="Y475" s="55"/>
      <c r="Z475" s="55"/>
      <c r="AA475" s="55"/>
      <c r="AB475" s="55"/>
      <c r="AC475" s="55"/>
      <c r="AD475" s="55"/>
      <c r="AE475" s="55"/>
      <c r="AF475" s="55"/>
      <c r="AG475" s="55"/>
      <c r="AH475" s="55"/>
      <c r="AI475" s="55"/>
      <c r="AJ475" s="55"/>
      <c r="AK475" s="55"/>
      <c r="AL475" s="55"/>
      <c r="AM475" s="55"/>
      <c r="AN475" s="55"/>
      <c r="AO475" s="55"/>
      <c r="AP475" s="55"/>
      <c r="AQ475" s="55"/>
      <c r="AR475" s="55"/>
      <c r="AS475" s="55"/>
      <c r="AT475" s="55"/>
      <c r="AU475" s="55"/>
      <c r="AV475" s="55"/>
      <c r="AW475" s="55"/>
      <c r="AX475" s="55"/>
      <c r="AY475" s="55"/>
      <c r="AZ475" s="55"/>
      <c r="BA475" s="55"/>
      <c r="BB475" s="55"/>
      <c r="BC475" s="55"/>
      <c r="BD475" s="55"/>
      <c r="BE475" s="55"/>
      <c r="BF475" s="55"/>
      <c r="BG475" s="55"/>
      <c r="BH475" s="55"/>
      <c r="BI475" s="55"/>
      <c r="BJ475" s="55"/>
      <c r="BK475" s="55"/>
      <c r="BL475" s="55"/>
      <c r="BM475" s="55"/>
      <c r="BN475" s="55"/>
      <c r="BO475" s="55"/>
      <c r="BP475" s="55"/>
      <c r="BQ475" s="55"/>
      <c r="BR475" s="55"/>
      <c r="BS475" s="55"/>
      <c r="BT475" s="55"/>
      <c r="BU475" s="55"/>
      <c r="BV475" s="55"/>
      <c r="BW475" s="55"/>
      <c r="BX475" s="55"/>
      <c r="BY475" s="55"/>
      <c r="BZ475" s="55"/>
      <c r="CA475" s="55"/>
      <c r="CB475" s="55"/>
    </row>
    <row r="476" spans="1:80" s="60" customFormat="1" x14ac:dyDescent="0.2">
      <c r="A476" s="55"/>
      <c r="B476" s="55"/>
      <c r="C476" s="55"/>
      <c r="D476" s="55"/>
      <c r="E476" s="55"/>
      <c r="F476" s="55"/>
      <c r="G476" s="55"/>
      <c r="H476" s="55"/>
      <c r="I476" s="55"/>
      <c r="J476" s="55"/>
      <c r="K476" s="55"/>
      <c r="L476" s="55"/>
      <c r="M476" s="55"/>
      <c r="N476" s="55"/>
      <c r="O476" s="55"/>
      <c r="P476" s="55"/>
      <c r="Q476" s="55"/>
      <c r="R476" s="55"/>
      <c r="S476" s="55"/>
      <c r="T476" s="55"/>
      <c r="U476" s="55"/>
      <c r="V476" s="55"/>
      <c r="W476" s="55"/>
      <c r="X476" s="55"/>
      <c r="Y476" s="55"/>
      <c r="Z476" s="55"/>
      <c r="AA476" s="55"/>
      <c r="AB476" s="55"/>
      <c r="AC476" s="55"/>
      <c r="AD476" s="55"/>
      <c r="AE476" s="55"/>
      <c r="AF476" s="55"/>
      <c r="AG476" s="55"/>
      <c r="AH476" s="55"/>
      <c r="AI476" s="55"/>
      <c r="AJ476" s="55"/>
      <c r="AK476" s="55"/>
      <c r="AL476" s="55"/>
      <c r="AM476" s="55"/>
      <c r="AN476" s="55"/>
      <c r="AO476" s="55"/>
      <c r="AP476" s="55"/>
      <c r="AQ476" s="55"/>
      <c r="AR476" s="55"/>
      <c r="AS476" s="55"/>
      <c r="AT476" s="55"/>
      <c r="AU476" s="55"/>
      <c r="AV476" s="55"/>
      <c r="AW476" s="55"/>
      <c r="AX476" s="55"/>
      <c r="AY476" s="55"/>
      <c r="AZ476" s="55"/>
      <c r="BA476" s="55"/>
      <c r="BB476" s="55"/>
      <c r="BC476" s="55"/>
      <c r="BD476" s="55"/>
      <c r="BE476" s="55"/>
      <c r="BF476" s="55"/>
      <c r="BG476" s="55"/>
      <c r="BH476" s="55"/>
      <c r="BI476" s="55"/>
      <c r="BJ476" s="55"/>
      <c r="BK476" s="55"/>
      <c r="BL476" s="55"/>
      <c r="BM476" s="55"/>
      <c r="BN476" s="55"/>
      <c r="BO476" s="55"/>
      <c r="BP476" s="55"/>
      <c r="BQ476" s="55"/>
      <c r="BR476" s="55"/>
      <c r="BS476" s="55"/>
      <c r="BT476" s="55"/>
      <c r="BU476" s="55"/>
      <c r="BV476" s="55"/>
      <c r="BW476" s="55"/>
      <c r="BX476" s="55"/>
      <c r="BY476" s="55"/>
      <c r="BZ476" s="55"/>
      <c r="CA476" s="55"/>
      <c r="CB476" s="55"/>
    </row>
    <row r="477" spans="1:80" s="60" customFormat="1" x14ac:dyDescent="0.2">
      <c r="A477" s="55"/>
      <c r="B477" s="55"/>
      <c r="C477" s="55"/>
      <c r="D477" s="55"/>
      <c r="E477" s="55"/>
      <c r="F477" s="55"/>
      <c r="G477" s="55"/>
      <c r="H477" s="55"/>
      <c r="I477" s="55"/>
      <c r="J477" s="55"/>
      <c r="K477" s="55"/>
      <c r="L477" s="55"/>
      <c r="M477" s="55"/>
      <c r="N477" s="55"/>
      <c r="O477" s="55"/>
      <c r="P477" s="55"/>
      <c r="Q477" s="55"/>
      <c r="R477" s="55"/>
      <c r="S477" s="55"/>
      <c r="T477" s="55"/>
      <c r="U477" s="55"/>
      <c r="V477" s="55"/>
      <c r="W477" s="55"/>
      <c r="X477" s="55"/>
      <c r="Y477" s="55"/>
      <c r="Z477" s="55"/>
      <c r="AA477" s="55"/>
      <c r="AB477" s="55"/>
      <c r="AC477" s="55"/>
      <c r="AD477" s="55"/>
      <c r="AE477" s="55"/>
      <c r="AF477" s="55"/>
      <c r="AG477" s="55"/>
      <c r="AH477" s="55"/>
      <c r="AI477" s="55"/>
      <c r="AJ477" s="55"/>
      <c r="AK477" s="55"/>
      <c r="AL477" s="55"/>
      <c r="AM477" s="55"/>
      <c r="AN477" s="55"/>
      <c r="AO477" s="55"/>
      <c r="AP477" s="55"/>
      <c r="AQ477" s="55"/>
      <c r="AR477" s="55"/>
      <c r="AS477" s="55"/>
      <c r="AT477" s="55"/>
      <c r="AU477" s="55"/>
      <c r="AV477" s="55"/>
      <c r="AW477" s="55"/>
      <c r="AX477" s="55"/>
      <c r="AY477" s="55"/>
      <c r="AZ477" s="55"/>
      <c r="BA477" s="55"/>
      <c r="BB477" s="55"/>
      <c r="BC477" s="55"/>
      <c r="BD477" s="55"/>
      <c r="BE477" s="55"/>
      <c r="BF477" s="55"/>
      <c r="BG477" s="55"/>
      <c r="BH477" s="55"/>
      <c r="BI477" s="55"/>
      <c r="BJ477" s="55"/>
      <c r="BK477" s="55"/>
      <c r="BL477" s="55"/>
      <c r="BM477" s="55"/>
      <c r="BN477" s="55"/>
      <c r="BO477" s="55"/>
      <c r="BP477" s="55"/>
      <c r="BQ477" s="55"/>
      <c r="BR477" s="55"/>
      <c r="BS477" s="55"/>
      <c r="BT477" s="55"/>
      <c r="BU477" s="55"/>
      <c r="BV477" s="55"/>
      <c r="BW477" s="55"/>
      <c r="BX477" s="55"/>
      <c r="BY477" s="55"/>
      <c r="BZ477" s="55"/>
      <c r="CA477" s="55"/>
      <c r="CB477" s="55"/>
    </row>
    <row r="478" spans="1:80" s="60" customFormat="1" x14ac:dyDescent="0.2">
      <c r="A478" s="55"/>
      <c r="B478" s="55"/>
      <c r="C478" s="55"/>
      <c r="D478" s="55"/>
      <c r="E478" s="55"/>
      <c r="F478" s="55"/>
      <c r="G478" s="55"/>
      <c r="H478" s="55"/>
      <c r="I478" s="55"/>
      <c r="J478" s="55"/>
      <c r="K478" s="55"/>
      <c r="L478" s="55"/>
      <c r="M478" s="55"/>
      <c r="N478" s="55"/>
      <c r="O478" s="55"/>
      <c r="P478" s="55"/>
      <c r="Q478" s="55"/>
      <c r="R478" s="55"/>
      <c r="S478" s="55"/>
      <c r="T478" s="55"/>
      <c r="U478" s="55"/>
      <c r="V478" s="55"/>
      <c r="W478" s="55"/>
      <c r="X478" s="55"/>
      <c r="Y478" s="55"/>
      <c r="Z478" s="55"/>
      <c r="AA478" s="55"/>
      <c r="AB478" s="55"/>
      <c r="AC478" s="55"/>
      <c r="AD478" s="55"/>
      <c r="AE478" s="55"/>
      <c r="AF478" s="55"/>
      <c r="AG478" s="55"/>
      <c r="AH478" s="55"/>
      <c r="AI478" s="55"/>
      <c r="AJ478" s="55"/>
      <c r="AK478" s="55"/>
      <c r="AL478" s="55"/>
      <c r="AM478" s="55"/>
      <c r="AN478" s="55"/>
      <c r="AO478" s="55"/>
      <c r="AP478" s="55"/>
      <c r="AQ478" s="55"/>
      <c r="AR478" s="55"/>
      <c r="AS478" s="55"/>
      <c r="AT478" s="55"/>
      <c r="AU478" s="55"/>
      <c r="AV478" s="55"/>
      <c r="AW478" s="55"/>
      <c r="AX478" s="55"/>
      <c r="AY478" s="55"/>
      <c r="AZ478" s="55"/>
      <c r="BA478" s="55"/>
      <c r="BB478" s="55"/>
      <c r="BC478" s="55"/>
      <c r="BD478" s="55"/>
      <c r="BE478" s="55"/>
      <c r="BF478" s="55"/>
      <c r="BG478" s="55"/>
      <c r="BH478" s="55"/>
      <c r="BI478" s="55"/>
      <c r="BJ478" s="55"/>
      <c r="BK478" s="55"/>
      <c r="BL478" s="55"/>
      <c r="BM478" s="55"/>
      <c r="BN478" s="55"/>
      <c r="BO478" s="55"/>
      <c r="BP478" s="55"/>
      <c r="BQ478" s="55"/>
      <c r="BR478" s="55"/>
      <c r="BS478" s="55"/>
      <c r="BT478" s="55"/>
      <c r="BU478" s="55"/>
      <c r="BV478" s="55"/>
      <c r="BW478" s="55"/>
      <c r="BX478" s="55"/>
      <c r="BY478" s="55"/>
      <c r="BZ478" s="55"/>
      <c r="CA478" s="55"/>
      <c r="CB478" s="55"/>
    </row>
    <row r="479" spans="1:80" s="60" customFormat="1" x14ac:dyDescent="0.2">
      <c r="A479" s="55"/>
      <c r="B479" s="55"/>
      <c r="C479" s="55"/>
      <c r="D479" s="55"/>
      <c r="E479" s="55"/>
      <c r="F479" s="55"/>
      <c r="G479" s="55"/>
      <c r="H479" s="55"/>
      <c r="I479" s="55"/>
      <c r="J479" s="55"/>
      <c r="K479" s="55"/>
      <c r="L479" s="55"/>
      <c r="M479" s="55"/>
      <c r="N479" s="55"/>
      <c r="O479" s="55"/>
      <c r="P479" s="55"/>
      <c r="Q479" s="55"/>
      <c r="R479" s="55"/>
      <c r="S479" s="55"/>
      <c r="T479" s="55"/>
      <c r="U479" s="55"/>
      <c r="V479" s="55"/>
      <c r="W479" s="55"/>
      <c r="X479" s="55"/>
      <c r="Y479" s="55"/>
      <c r="Z479" s="55"/>
      <c r="AA479" s="55"/>
      <c r="AB479" s="55"/>
      <c r="AC479" s="55"/>
      <c r="AD479" s="55"/>
      <c r="AE479" s="55"/>
      <c r="AF479" s="55"/>
      <c r="AG479" s="55"/>
      <c r="AH479" s="55"/>
      <c r="AI479" s="55"/>
      <c r="AJ479" s="55"/>
      <c r="AK479" s="55"/>
      <c r="AL479" s="55"/>
      <c r="AM479" s="55"/>
      <c r="AN479" s="55"/>
      <c r="AO479" s="55"/>
      <c r="AP479" s="55"/>
      <c r="AQ479" s="55"/>
      <c r="AR479" s="55"/>
      <c r="AS479" s="55"/>
      <c r="AT479" s="55"/>
      <c r="AU479" s="55"/>
      <c r="AV479" s="55"/>
      <c r="AW479" s="55"/>
      <c r="AX479" s="55"/>
      <c r="AY479" s="55"/>
      <c r="AZ479" s="55"/>
      <c r="BA479" s="55"/>
      <c r="BB479" s="55"/>
      <c r="BC479" s="55"/>
      <c r="BD479" s="55"/>
      <c r="BE479" s="55"/>
      <c r="BF479" s="55"/>
      <c r="BG479" s="55"/>
      <c r="BH479" s="55"/>
      <c r="BI479" s="55"/>
      <c r="BJ479" s="55"/>
      <c r="BK479" s="55"/>
      <c r="BL479" s="55"/>
      <c r="BM479" s="55"/>
      <c r="BN479" s="55"/>
      <c r="BO479" s="55"/>
      <c r="BP479" s="55"/>
      <c r="BQ479" s="55"/>
      <c r="BR479" s="55"/>
      <c r="BS479" s="55"/>
      <c r="BT479" s="55"/>
      <c r="BU479" s="55"/>
      <c r="BV479" s="55"/>
      <c r="BW479" s="55"/>
      <c r="BX479" s="55"/>
      <c r="BY479" s="55"/>
      <c r="BZ479" s="55"/>
      <c r="CA479" s="55"/>
      <c r="CB479" s="55"/>
    </row>
    <row r="480" spans="1:80" s="60" customFormat="1" x14ac:dyDescent="0.2">
      <c r="A480" s="55"/>
      <c r="B480" s="55"/>
      <c r="C480" s="55"/>
      <c r="D480" s="55"/>
      <c r="E480" s="55"/>
      <c r="F480" s="55"/>
      <c r="G480" s="55"/>
      <c r="H480" s="55"/>
      <c r="I480" s="55"/>
      <c r="J480" s="55"/>
      <c r="K480" s="55"/>
      <c r="L480" s="55"/>
      <c r="M480" s="55"/>
      <c r="N480" s="55"/>
      <c r="O480" s="55"/>
      <c r="P480" s="55"/>
      <c r="Q480" s="55"/>
      <c r="R480" s="55"/>
      <c r="S480" s="55"/>
      <c r="T480" s="55"/>
      <c r="U480" s="55"/>
      <c r="V480" s="55"/>
      <c r="W480" s="55"/>
      <c r="X480" s="55"/>
      <c r="Y480" s="55"/>
      <c r="Z480" s="55"/>
      <c r="AA480" s="55"/>
      <c r="AB480" s="55"/>
      <c r="AC480" s="55"/>
      <c r="AD480" s="55"/>
      <c r="AE480" s="55"/>
      <c r="AF480" s="55"/>
      <c r="AG480" s="55"/>
      <c r="AH480" s="55"/>
      <c r="AI480" s="55"/>
      <c r="AJ480" s="55"/>
      <c r="AK480" s="55"/>
      <c r="AL480" s="55"/>
      <c r="AM480" s="55"/>
      <c r="AN480" s="55"/>
      <c r="AO480" s="55"/>
      <c r="AP480" s="55"/>
      <c r="AQ480" s="55"/>
      <c r="AR480" s="55"/>
      <c r="AS480" s="55"/>
      <c r="AT480" s="55"/>
      <c r="AU480" s="55"/>
      <c r="AV480" s="55"/>
      <c r="AW480" s="55"/>
      <c r="AX480" s="55"/>
      <c r="AY480" s="55"/>
      <c r="AZ480" s="55"/>
      <c r="BA480" s="55"/>
      <c r="BB480" s="55"/>
      <c r="BC480" s="55"/>
      <c r="BD480" s="55"/>
      <c r="BE480" s="55"/>
      <c r="BF480" s="55"/>
      <c r="BG480" s="55"/>
      <c r="BH480" s="55"/>
      <c r="BI480" s="55"/>
      <c r="BJ480" s="55"/>
      <c r="BK480" s="55"/>
      <c r="BL480" s="55"/>
      <c r="BM480" s="55"/>
      <c r="BN480" s="55"/>
      <c r="BO480" s="55"/>
      <c r="BP480" s="55"/>
      <c r="BQ480" s="55"/>
      <c r="BR480" s="55"/>
      <c r="BS480" s="55"/>
      <c r="BT480" s="55"/>
      <c r="BU480" s="55"/>
      <c r="BV480" s="55"/>
      <c r="BW480" s="55"/>
      <c r="BX480" s="55"/>
      <c r="BY480" s="55"/>
      <c r="BZ480" s="55"/>
      <c r="CA480" s="55"/>
      <c r="CB480" s="55"/>
    </row>
    <row r="481" spans="1:80" s="60" customFormat="1" x14ac:dyDescent="0.2">
      <c r="A481" s="55"/>
      <c r="B481" s="55"/>
      <c r="C481" s="55"/>
      <c r="D481" s="55"/>
      <c r="E481" s="55"/>
      <c r="F481" s="55"/>
      <c r="G481" s="55"/>
      <c r="H481" s="55"/>
      <c r="I481" s="55"/>
      <c r="J481" s="55"/>
      <c r="K481" s="55"/>
      <c r="L481" s="55"/>
      <c r="M481" s="55"/>
      <c r="N481" s="55"/>
      <c r="O481" s="55"/>
      <c r="P481" s="55"/>
      <c r="Q481" s="55"/>
      <c r="R481" s="55"/>
      <c r="S481" s="55"/>
      <c r="T481" s="55"/>
      <c r="U481" s="55"/>
      <c r="V481" s="55"/>
      <c r="W481" s="55"/>
      <c r="X481" s="55"/>
      <c r="Y481" s="55"/>
      <c r="Z481" s="55"/>
      <c r="AA481" s="55"/>
      <c r="AB481" s="55"/>
      <c r="AC481" s="55"/>
      <c r="AD481" s="55"/>
      <c r="AE481" s="55"/>
      <c r="AF481" s="55"/>
      <c r="AG481" s="55"/>
      <c r="AH481" s="55"/>
      <c r="AI481" s="55"/>
      <c r="AJ481" s="55"/>
      <c r="AK481" s="55"/>
      <c r="AL481" s="55"/>
      <c r="AM481" s="55"/>
      <c r="AN481" s="55"/>
      <c r="AO481" s="55"/>
      <c r="AP481" s="55"/>
      <c r="AQ481" s="55"/>
      <c r="AR481" s="55"/>
      <c r="AS481" s="55"/>
      <c r="AT481" s="55"/>
      <c r="AU481" s="55"/>
      <c r="AV481" s="55"/>
      <c r="AW481" s="55"/>
      <c r="AX481" s="55"/>
      <c r="AY481" s="55"/>
      <c r="AZ481" s="55"/>
      <c r="BA481" s="55"/>
      <c r="BB481" s="55"/>
      <c r="BC481" s="55"/>
      <c r="BD481" s="55"/>
      <c r="BE481" s="55"/>
      <c r="BF481" s="55"/>
      <c r="BG481" s="55"/>
      <c r="BH481" s="55"/>
      <c r="BI481" s="55"/>
      <c r="BJ481" s="55"/>
      <c r="BK481" s="55"/>
      <c r="BL481" s="55"/>
      <c r="BM481" s="55"/>
      <c r="BN481" s="55"/>
      <c r="BO481" s="55"/>
      <c r="BP481" s="55"/>
      <c r="BQ481" s="55"/>
      <c r="BR481" s="55"/>
      <c r="BS481" s="55"/>
      <c r="BT481" s="55"/>
      <c r="BU481" s="55"/>
      <c r="BV481" s="55"/>
      <c r="BW481" s="55"/>
      <c r="BX481" s="55"/>
      <c r="BY481" s="55"/>
      <c r="BZ481" s="55"/>
      <c r="CA481" s="55"/>
      <c r="CB481" s="55"/>
    </row>
    <row r="482" spans="1:80" s="60" customFormat="1" x14ac:dyDescent="0.2">
      <c r="A482" s="55"/>
      <c r="B482" s="55"/>
      <c r="C482" s="55"/>
      <c r="D482" s="55"/>
      <c r="E482" s="55"/>
      <c r="F482" s="55"/>
      <c r="G482" s="55"/>
      <c r="H482" s="55"/>
      <c r="I482" s="55"/>
      <c r="J482" s="55"/>
      <c r="K482" s="55"/>
      <c r="L482" s="55"/>
      <c r="M482" s="55"/>
      <c r="N482" s="55"/>
      <c r="O482" s="55"/>
      <c r="P482" s="55"/>
      <c r="Q482" s="55"/>
      <c r="R482" s="55"/>
      <c r="S482" s="55"/>
      <c r="T482" s="55"/>
      <c r="U482" s="55"/>
      <c r="V482" s="55"/>
      <c r="W482" s="55"/>
      <c r="X482" s="55"/>
      <c r="Y482" s="55"/>
      <c r="Z482" s="55"/>
      <c r="AA482" s="55"/>
      <c r="AB482" s="55"/>
      <c r="AC482" s="55"/>
      <c r="AD482" s="55"/>
      <c r="AE482" s="55"/>
      <c r="AF482" s="55"/>
      <c r="AG482" s="55"/>
      <c r="AH482" s="55"/>
      <c r="AI482" s="55"/>
      <c r="AJ482" s="55"/>
      <c r="AK482" s="55"/>
      <c r="AL482" s="55"/>
      <c r="AM482" s="55"/>
      <c r="AN482" s="55"/>
      <c r="AO482" s="55"/>
      <c r="AP482" s="55"/>
      <c r="AQ482" s="55"/>
      <c r="AR482" s="55"/>
      <c r="AS482" s="55"/>
      <c r="AT482" s="55"/>
      <c r="AU482" s="55"/>
      <c r="AV482" s="55"/>
      <c r="AW482" s="55"/>
      <c r="AX482" s="55"/>
      <c r="AY482" s="55"/>
      <c r="AZ482" s="55"/>
      <c r="BA482" s="55"/>
      <c r="BB482" s="55"/>
      <c r="BC482" s="55"/>
      <c r="BD482" s="55"/>
      <c r="BE482" s="55"/>
      <c r="BF482" s="55"/>
      <c r="BG482" s="55"/>
      <c r="BH482" s="55"/>
      <c r="BI482" s="55"/>
      <c r="BJ482" s="55"/>
      <c r="BK482" s="55"/>
      <c r="BL482" s="55"/>
      <c r="BM482" s="55"/>
      <c r="BN482" s="55"/>
      <c r="BO482" s="55"/>
      <c r="BP482" s="55"/>
      <c r="BQ482" s="55"/>
      <c r="BR482" s="55"/>
      <c r="BS482" s="55"/>
      <c r="BT482" s="55"/>
      <c r="BU482" s="55"/>
      <c r="BV482" s="55"/>
      <c r="BW482" s="55"/>
      <c r="BX482" s="55"/>
      <c r="BY482" s="55"/>
      <c r="BZ482" s="55"/>
      <c r="CA482" s="55"/>
      <c r="CB482" s="55"/>
    </row>
    <row r="483" spans="1:80" s="60" customFormat="1" x14ac:dyDescent="0.2">
      <c r="A483" s="55"/>
      <c r="B483" s="55"/>
      <c r="C483" s="55"/>
      <c r="D483" s="55"/>
      <c r="E483" s="55"/>
      <c r="F483" s="55"/>
      <c r="G483" s="55"/>
      <c r="H483" s="55"/>
      <c r="I483" s="55"/>
      <c r="J483" s="55"/>
      <c r="K483" s="55"/>
      <c r="L483" s="55"/>
      <c r="M483" s="55"/>
      <c r="N483" s="55"/>
      <c r="O483" s="55"/>
      <c r="P483" s="55"/>
      <c r="Q483" s="55"/>
      <c r="R483" s="55"/>
      <c r="S483" s="55"/>
      <c r="T483" s="55"/>
      <c r="U483" s="55"/>
      <c r="V483" s="55"/>
      <c r="W483" s="55"/>
      <c r="X483" s="55"/>
      <c r="Y483" s="55"/>
      <c r="Z483" s="55"/>
      <c r="AA483" s="55"/>
      <c r="AB483" s="55"/>
      <c r="AC483" s="55"/>
      <c r="AD483" s="55"/>
      <c r="AE483" s="55"/>
      <c r="AF483" s="55"/>
      <c r="AG483" s="55"/>
      <c r="AH483" s="55"/>
      <c r="AI483" s="55"/>
      <c r="AJ483" s="55"/>
      <c r="AK483" s="55"/>
      <c r="AL483" s="55"/>
      <c r="AM483" s="55"/>
      <c r="AN483" s="55"/>
      <c r="AO483" s="55"/>
      <c r="AP483" s="55"/>
      <c r="AQ483" s="55"/>
      <c r="AR483" s="55"/>
      <c r="AS483" s="55"/>
      <c r="AT483" s="55"/>
      <c r="AU483" s="55"/>
      <c r="AV483" s="55"/>
      <c r="AW483" s="55"/>
      <c r="AX483" s="55"/>
      <c r="AY483" s="55"/>
      <c r="AZ483" s="55"/>
      <c r="BA483" s="55"/>
      <c r="BB483" s="55"/>
      <c r="BC483" s="55"/>
      <c r="BD483" s="55"/>
      <c r="BE483" s="55"/>
      <c r="BF483" s="55"/>
      <c r="BG483" s="55"/>
      <c r="BH483" s="55"/>
      <c r="BI483" s="55"/>
      <c r="BJ483" s="55"/>
      <c r="BK483" s="55"/>
      <c r="BL483" s="55"/>
      <c r="BM483" s="55"/>
      <c r="BN483" s="55"/>
      <c r="BO483" s="55"/>
      <c r="BP483" s="55"/>
      <c r="BQ483" s="55"/>
      <c r="BR483" s="55"/>
      <c r="BS483" s="55"/>
      <c r="BT483" s="55"/>
      <c r="BU483" s="55"/>
      <c r="BV483" s="55"/>
      <c r="BW483" s="55"/>
      <c r="BX483" s="55"/>
      <c r="BY483" s="55"/>
      <c r="BZ483" s="55"/>
      <c r="CA483" s="55"/>
      <c r="CB483" s="55"/>
    </row>
    <row r="484" spans="1:80" s="60" customFormat="1" x14ac:dyDescent="0.2">
      <c r="A484" s="55"/>
      <c r="B484" s="55"/>
      <c r="C484" s="55"/>
      <c r="D484" s="55"/>
      <c r="E484" s="55"/>
      <c r="F484" s="55"/>
      <c r="G484" s="55"/>
      <c r="H484" s="55"/>
      <c r="I484" s="55"/>
      <c r="J484" s="55"/>
      <c r="K484" s="55"/>
      <c r="L484" s="55"/>
      <c r="M484" s="55"/>
      <c r="N484" s="55"/>
      <c r="O484" s="55"/>
      <c r="P484" s="55"/>
      <c r="Q484" s="55"/>
      <c r="R484" s="55"/>
      <c r="S484" s="55"/>
      <c r="T484" s="55"/>
      <c r="U484" s="55"/>
      <c r="V484" s="55"/>
      <c r="W484" s="55"/>
      <c r="X484" s="55"/>
      <c r="Y484" s="55"/>
      <c r="Z484" s="55"/>
      <c r="AA484" s="55"/>
      <c r="AB484" s="55"/>
      <c r="AC484" s="55"/>
      <c r="AD484" s="55"/>
      <c r="AE484" s="55"/>
      <c r="AF484" s="55"/>
      <c r="AG484" s="55"/>
      <c r="AH484" s="55"/>
      <c r="AI484" s="55"/>
      <c r="AJ484" s="55"/>
      <c r="AK484" s="55"/>
      <c r="AL484" s="55"/>
      <c r="AM484" s="55"/>
      <c r="AN484" s="55"/>
      <c r="AO484" s="55"/>
      <c r="AP484" s="55"/>
      <c r="AQ484" s="55"/>
      <c r="AR484" s="55"/>
      <c r="AS484" s="55"/>
      <c r="AT484" s="55"/>
      <c r="AU484" s="55"/>
      <c r="AV484" s="55"/>
      <c r="AW484" s="55"/>
      <c r="AX484" s="55"/>
      <c r="AY484" s="55"/>
      <c r="AZ484" s="55"/>
      <c r="BA484" s="55"/>
      <c r="BB484" s="55"/>
      <c r="BC484" s="55"/>
      <c r="BD484" s="55"/>
      <c r="BE484" s="55"/>
      <c r="BF484" s="55"/>
      <c r="BG484" s="55"/>
      <c r="BH484" s="55"/>
      <c r="BI484" s="55"/>
      <c r="BJ484" s="55"/>
      <c r="BK484" s="55"/>
      <c r="BL484" s="55"/>
      <c r="BM484" s="55"/>
      <c r="BN484" s="55"/>
      <c r="BO484" s="55"/>
      <c r="BP484" s="55"/>
      <c r="BQ484" s="55"/>
      <c r="BR484" s="55"/>
      <c r="BS484" s="55"/>
      <c r="BT484" s="55"/>
      <c r="BU484" s="55"/>
      <c r="BV484" s="55"/>
      <c r="BW484" s="55"/>
      <c r="BX484" s="55"/>
      <c r="BY484" s="55"/>
      <c r="BZ484" s="55"/>
      <c r="CA484" s="55"/>
      <c r="CB484" s="55"/>
    </row>
    <row r="485" spans="1:80" s="60" customFormat="1" x14ac:dyDescent="0.2">
      <c r="A485" s="55"/>
      <c r="B485" s="55"/>
      <c r="C485" s="55"/>
      <c r="D485" s="55"/>
      <c r="E485" s="55"/>
      <c r="F485" s="55"/>
      <c r="G485" s="55"/>
      <c r="H485" s="55"/>
      <c r="I485" s="55"/>
      <c r="J485" s="55"/>
      <c r="K485" s="55"/>
      <c r="L485" s="55"/>
      <c r="M485" s="55"/>
      <c r="N485" s="55"/>
      <c r="O485" s="55"/>
      <c r="P485" s="55"/>
      <c r="Q485" s="55"/>
      <c r="R485" s="55"/>
      <c r="S485" s="55"/>
      <c r="T485" s="55"/>
      <c r="U485" s="55"/>
      <c r="V485" s="55"/>
      <c r="W485" s="55"/>
      <c r="X485" s="55"/>
      <c r="Y485" s="55"/>
      <c r="Z485" s="55"/>
      <c r="AA485" s="55"/>
      <c r="AB485" s="55"/>
      <c r="AC485" s="55"/>
      <c r="AD485" s="55"/>
      <c r="AE485" s="55"/>
      <c r="AF485" s="55"/>
      <c r="AG485" s="55"/>
      <c r="AH485" s="55"/>
      <c r="AI485" s="55"/>
      <c r="AJ485" s="55"/>
      <c r="AK485" s="55"/>
      <c r="AL485" s="55"/>
      <c r="AM485" s="55"/>
      <c r="AN485" s="55"/>
      <c r="AO485" s="55"/>
      <c r="AP485" s="55"/>
      <c r="AQ485" s="55"/>
      <c r="AR485" s="55"/>
      <c r="AS485" s="55"/>
      <c r="AT485" s="55"/>
      <c r="AU485" s="55"/>
      <c r="AV485" s="55"/>
      <c r="AW485" s="55"/>
      <c r="AX485" s="55"/>
      <c r="AY485" s="55"/>
      <c r="AZ485" s="55"/>
      <c r="BA485" s="55"/>
      <c r="BB485" s="55"/>
      <c r="BC485" s="55"/>
      <c r="BD485" s="55"/>
      <c r="BE485" s="55"/>
      <c r="BF485" s="55"/>
      <c r="BG485" s="55"/>
      <c r="BH485" s="55"/>
      <c r="BI485" s="55"/>
      <c r="BJ485" s="55"/>
      <c r="BK485" s="55"/>
      <c r="BL485" s="55"/>
      <c r="BM485" s="55"/>
      <c r="BN485" s="55"/>
      <c r="BO485" s="55"/>
      <c r="BP485" s="55"/>
      <c r="BQ485" s="55"/>
      <c r="BR485" s="55"/>
      <c r="BS485" s="55"/>
      <c r="BT485" s="55"/>
      <c r="BU485" s="55"/>
      <c r="BV485" s="55"/>
      <c r="BW485" s="55"/>
      <c r="BX485" s="55"/>
      <c r="BY485" s="55"/>
      <c r="BZ485" s="55"/>
      <c r="CA485" s="55"/>
      <c r="CB485" s="55"/>
    </row>
    <row r="486" spans="1:80" s="60" customFormat="1" x14ac:dyDescent="0.2">
      <c r="A486" s="55"/>
      <c r="B486" s="55"/>
      <c r="C486" s="55"/>
      <c r="D486" s="55"/>
      <c r="E486" s="55"/>
      <c r="F486" s="55"/>
      <c r="G486" s="55"/>
      <c r="H486" s="55"/>
      <c r="I486" s="55"/>
      <c r="J486" s="55"/>
      <c r="K486" s="55"/>
      <c r="L486" s="55"/>
      <c r="M486" s="55"/>
      <c r="N486" s="55"/>
      <c r="O486" s="55"/>
      <c r="P486" s="55"/>
      <c r="Q486" s="55"/>
      <c r="R486" s="55"/>
      <c r="S486" s="55"/>
      <c r="T486" s="55"/>
      <c r="U486" s="55"/>
      <c r="V486" s="55"/>
      <c r="W486" s="55"/>
      <c r="X486" s="55"/>
      <c r="Y486" s="55"/>
      <c r="Z486" s="55"/>
      <c r="AA486" s="55"/>
      <c r="AB486" s="55"/>
      <c r="AC486" s="55"/>
      <c r="AD486" s="55"/>
      <c r="AE486" s="55"/>
      <c r="AF486" s="55"/>
      <c r="AG486" s="55"/>
      <c r="AH486" s="55"/>
      <c r="AI486" s="55"/>
      <c r="AJ486" s="55"/>
      <c r="AK486" s="55"/>
      <c r="AL486" s="55"/>
      <c r="AM486" s="55"/>
      <c r="AN486" s="55"/>
      <c r="AO486" s="55"/>
      <c r="AP486" s="55"/>
      <c r="AQ486" s="55"/>
      <c r="AR486" s="55"/>
      <c r="AS486" s="55"/>
      <c r="AT486" s="55"/>
      <c r="AU486" s="55"/>
      <c r="AV486" s="55"/>
      <c r="AW486" s="55"/>
      <c r="AX486" s="55"/>
      <c r="AY486" s="55"/>
      <c r="AZ486" s="55"/>
      <c r="BA486" s="55"/>
      <c r="BB486" s="55"/>
      <c r="BC486" s="55"/>
      <c r="BD486" s="55"/>
      <c r="BE486" s="55"/>
      <c r="BF486" s="55"/>
      <c r="BG486" s="55"/>
      <c r="BH486" s="55"/>
      <c r="BI486" s="55"/>
      <c r="BJ486" s="55"/>
      <c r="BK486" s="55"/>
      <c r="BL486" s="55"/>
      <c r="BM486" s="55"/>
      <c r="BN486" s="55"/>
      <c r="BO486" s="55"/>
      <c r="BP486" s="55"/>
      <c r="BQ486" s="55"/>
      <c r="BR486" s="55"/>
      <c r="BS486" s="55"/>
      <c r="BT486" s="55"/>
      <c r="BU486" s="55"/>
      <c r="BV486" s="55"/>
      <c r="BW486" s="55"/>
      <c r="BX486" s="55"/>
      <c r="BY486" s="55"/>
      <c r="BZ486" s="55"/>
      <c r="CA486" s="55"/>
      <c r="CB486" s="55"/>
    </row>
    <row r="487" spans="1:80" s="60" customFormat="1" x14ac:dyDescent="0.2">
      <c r="A487" s="55"/>
      <c r="B487" s="55"/>
      <c r="C487" s="55"/>
      <c r="D487" s="55"/>
      <c r="E487" s="55"/>
      <c r="F487" s="55"/>
      <c r="G487" s="55"/>
      <c r="H487" s="55"/>
      <c r="I487" s="55"/>
      <c r="J487" s="55"/>
      <c r="K487" s="55"/>
      <c r="L487" s="55"/>
      <c r="M487" s="55"/>
      <c r="N487" s="55"/>
      <c r="O487" s="55"/>
      <c r="P487" s="55"/>
      <c r="Q487" s="55"/>
      <c r="R487" s="55"/>
      <c r="S487" s="55"/>
      <c r="T487" s="55"/>
      <c r="U487" s="55"/>
      <c r="V487" s="55"/>
      <c r="W487" s="55"/>
      <c r="X487" s="55"/>
      <c r="Y487" s="55"/>
      <c r="Z487" s="55"/>
      <c r="AA487" s="55"/>
      <c r="AB487" s="55"/>
      <c r="AC487" s="55"/>
      <c r="AD487" s="55"/>
      <c r="AE487" s="55"/>
      <c r="AF487" s="55"/>
      <c r="AG487" s="55"/>
      <c r="AH487" s="55"/>
      <c r="AI487" s="55"/>
      <c r="AJ487" s="55"/>
      <c r="AK487" s="55"/>
      <c r="AL487" s="55"/>
      <c r="AM487" s="55"/>
      <c r="AN487" s="55"/>
      <c r="AO487" s="55"/>
      <c r="AP487" s="55"/>
      <c r="AQ487" s="55"/>
      <c r="AR487" s="55"/>
      <c r="AS487" s="55"/>
      <c r="AT487" s="55"/>
      <c r="AU487" s="55"/>
      <c r="AV487" s="55"/>
      <c r="AW487" s="55"/>
      <c r="AX487" s="55"/>
      <c r="AY487" s="55"/>
      <c r="AZ487" s="55"/>
      <c r="BA487" s="55"/>
      <c r="BB487" s="55"/>
      <c r="BC487" s="55"/>
      <c r="BD487" s="55"/>
      <c r="BE487" s="55"/>
      <c r="BF487" s="55"/>
      <c r="BG487" s="55"/>
      <c r="BH487" s="55"/>
      <c r="BI487" s="55"/>
      <c r="BJ487" s="55"/>
      <c r="BK487" s="55"/>
      <c r="BL487" s="55"/>
      <c r="BM487" s="55"/>
      <c r="BN487" s="55"/>
      <c r="BO487" s="55"/>
      <c r="BP487" s="55"/>
      <c r="BQ487" s="55"/>
      <c r="BR487" s="55"/>
      <c r="BS487" s="55"/>
      <c r="BT487" s="55"/>
      <c r="BU487" s="55"/>
      <c r="BV487" s="55"/>
      <c r="BW487" s="55"/>
      <c r="BX487" s="55"/>
      <c r="BY487" s="55"/>
      <c r="BZ487" s="55"/>
      <c r="CA487" s="55"/>
      <c r="CB487" s="55"/>
    </row>
    <row r="488" spans="1:80" s="60" customFormat="1" x14ac:dyDescent="0.2">
      <c r="A488" s="55"/>
      <c r="B488" s="55"/>
      <c r="C488" s="55"/>
      <c r="D488" s="55"/>
      <c r="E488" s="55"/>
      <c r="F488" s="55"/>
      <c r="G488" s="55"/>
      <c r="H488" s="55"/>
      <c r="I488" s="55"/>
      <c r="J488" s="55"/>
      <c r="K488" s="55"/>
      <c r="L488" s="55"/>
      <c r="M488" s="55"/>
      <c r="N488" s="55"/>
      <c r="O488" s="55"/>
      <c r="P488" s="55"/>
      <c r="Q488" s="55"/>
      <c r="R488" s="55"/>
      <c r="S488" s="55"/>
      <c r="T488" s="55"/>
      <c r="U488" s="55"/>
      <c r="V488" s="55"/>
      <c r="W488" s="55"/>
      <c r="X488" s="55"/>
      <c r="Y488" s="55"/>
      <c r="Z488" s="55"/>
      <c r="AA488" s="55"/>
      <c r="AB488" s="55"/>
      <c r="AC488" s="55"/>
      <c r="AD488" s="55"/>
      <c r="AE488" s="55"/>
      <c r="AF488" s="55"/>
      <c r="AG488" s="55"/>
      <c r="AH488" s="55"/>
      <c r="AI488" s="55"/>
      <c r="AJ488" s="55"/>
      <c r="AK488" s="55"/>
      <c r="AL488" s="55"/>
      <c r="AM488" s="55"/>
      <c r="AN488" s="55"/>
      <c r="AO488" s="55"/>
      <c r="AP488" s="55"/>
      <c r="AQ488" s="55"/>
      <c r="AR488" s="55"/>
      <c r="AS488" s="55"/>
      <c r="AT488" s="55"/>
      <c r="AU488" s="55"/>
      <c r="AV488" s="55"/>
      <c r="AW488" s="55"/>
      <c r="AX488" s="55"/>
      <c r="AY488" s="55"/>
      <c r="AZ488" s="55"/>
      <c r="BA488" s="55"/>
      <c r="BB488" s="55"/>
      <c r="BC488" s="55"/>
      <c r="BD488" s="55"/>
      <c r="BE488" s="55"/>
      <c r="BF488" s="55"/>
      <c r="BG488" s="55"/>
      <c r="BH488" s="55"/>
      <c r="BI488" s="55"/>
      <c r="BJ488" s="55"/>
      <c r="BK488" s="55"/>
      <c r="BL488" s="55"/>
      <c r="BM488" s="55"/>
      <c r="BN488" s="55"/>
      <c r="BO488" s="55"/>
      <c r="BP488" s="55"/>
      <c r="BQ488" s="55"/>
      <c r="BR488" s="55"/>
      <c r="BS488" s="55"/>
      <c r="BT488" s="55"/>
      <c r="BU488" s="55"/>
      <c r="BV488" s="55"/>
      <c r="BW488" s="55"/>
      <c r="BX488" s="55"/>
      <c r="BY488" s="55"/>
      <c r="BZ488" s="55"/>
      <c r="CA488" s="55"/>
      <c r="CB488" s="55"/>
    </row>
    <row r="489" spans="1:80" s="60" customFormat="1" x14ac:dyDescent="0.2">
      <c r="A489" s="55"/>
      <c r="B489" s="55"/>
      <c r="C489" s="55"/>
      <c r="D489" s="55"/>
      <c r="E489" s="55"/>
      <c r="F489" s="55"/>
      <c r="G489" s="55"/>
      <c r="H489" s="55"/>
      <c r="I489" s="55"/>
      <c r="J489" s="55"/>
      <c r="K489" s="55"/>
      <c r="L489" s="55"/>
      <c r="M489" s="55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  <c r="AC489" s="55"/>
      <c r="AD489" s="55"/>
      <c r="AE489" s="55"/>
      <c r="AF489" s="55"/>
      <c r="AG489" s="55"/>
      <c r="AH489" s="55"/>
      <c r="AI489" s="55"/>
      <c r="AJ489" s="55"/>
      <c r="AK489" s="55"/>
      <c r="AL489" s="55"/>
      <c r="AM489" s="55"/>
      <c r="AN489" s="55"/>
      <c r="AO489" s="55"/>
      <c r="AP489" s="55"/>
      <c r="AQ489" s="55"/>
      <c r="AR489" s="55"/>
      <c r="AS489" s="55"/>
      <c r="AT489" s="55"/>
      <c r="AU489" s="55"/>
      <c r="AV489" s="55"/>
      <c r="AW489" s="55"/>
      <c r="AX489" s="55"/>
      <c r="AY489" s="55"/>
      <c r="AZ489" s="55"/>
      <c r="BA489" s="55"/>
      <c r="BB489" s="55"/>
      <c r="BC489" s="55"/>
      <c r="BD489" s="55"/>
      <c r="BE489" s="55"/>
      <c r="BF489" s="55"/>
      <c r="BG489" s="55"/>
      <c r="BH489" s="55"/>
      <c r="BI489" s="55"/>
      <c r="BJ489" s="55"/>
      <c r="BK489" s="55"/>
      <c r="BL489" s="55"/>
      <c r="BM489" s="55"/>
      <c r="BN489" s="55"/>
      <c r="BO489" s="55"/>
      <c r="BP489" s="55"/>
      <c r="BQ489" s="55"/>
      <c r="BR489" s="55"/>
      <c r="BS489" s="55"/>
      <c r="BT489" s="55"/>
      <c r="BU489" s="55"/>
      <c r="BV489" s="55"/>
      <c r="BW489" s="55"/>
      <c r="BX489" s="55"/>
      <c r="BY489" s="55"/>
      <c r="BZ489" s="55"/>
      <c r="CA489" s="55"/>
      <c r="CB489" s="55"/>
    </row>
    <row r="490" spans="1:80" s="60" customFormat="1" x14ac:dyDescent="0.2">
      <c r="A490" s="55"/>
      <c r="B490" s="55"/>
      <c r="C490" s="55"/>
      <c r="D490" s="55"/>
      <c r="E490" s="55"/>
      <c r="F490" s="55"/>
      <c r="G490" s="55"/>
      <c r="H490" s="55"/>
      <c r="I490" s="55"/>
      <c r="J490" s="55"/>
      <c r="K490" s="55"/>
      <c r="L490" s="55"/>
      <c r="M490" s="55"/>
      <c r="N490" s="55"/>
      <c r="O490" s="55"/>
      <c r="P490" s="55"/>
      <c r="Q490" s="55"/>
      <c r="R490" s="55"/>
      <c r="S490" s="55"/>
      <c r="T490" s="55"/>
      <c r="U490" s="55"/>
      <c r="V490" s="55"/>
      <c r="W490" s="55"/>
      <c r="X490" s="55"/>
      <c r="Y490" s="55"/>
      <c r="Z490" s="55"/>
      <c r="AA490" s="55"/>
      <c r="AB490" s="55"/>
      <c r="AC490" s="55"/>
      <c r="AD490" s="55"/>
      <c r="AE490" s="55"/>
      <c r="AF490" s="55"/>
      <c r="AG490" s="55"/>
      <c r="AH490" s="55"/>
      <c r="AI490" s="55"/>
      <c r="AJ490" s="55"/>
      <c r="AK490" s="55"/>
      <c r="AL490" s="55"/>
      <c r="AM490" s="55"/>
      <c r="AN490" s="55"/>
      <c r="AO490" s="55"/>
      <c r="AP490" s="55"/>
      <c r="AQ490" s="55"/>
      <c r="AR490" s="55"/>
      <c r="AS490" s="55"/>
      <c r="AT490" s="55"/>
      <c r="AU490" s="55"/>
      <c r="AV490" s="55"/>
      <c r="AW490" s="55"/>
      <c r="AX490" s="55"/>
      <c r="AY490" s="55"/>
      <c r="AZ490" s="55"/>
      <c r="BA490" s="55"/>
      <c r="BB490" s="55"/>
      <c r="BC490" s="55"/>
      <c r="BD490" s="55"/>
      <c r="BE490" s="55"/>
      <c r="BF490" s="55"/>
      <c r="BG490" s="55"/>
      <c r="BH490" s="55"/>
      <c r="BI490" s="55"/>
      <c r="BJ490" s="55"/>
      <c r="BK490" s="55"/>
      <c r="BL490" s="55"/>
      <c r="BM490" s="55"/>
      <c r="BN490" s="55"/>
      <c r="BO490" s="55"/>
      <c r="BP490" s="55"/>
      <c r="BQ490" s="55"/>
      <c r="BR490" s="55"/>
      <c r="BS490" s="55"/>
      <c r="BT490" s="55"/>
      <c r="BU490" s="55"/>
      <c r="BV490" s="55"/>
      <c r="BW490" s="55"/>
      <c r="BX490" s="55"/>
      <c r="BY490" s="55"/>
      <c r="BZ490" s="55"/>
      <c r="CA490" s="55"/>
      <c r="CB490" s="55"/>
    </row>
    <row r="491" spans="1:80" s="60" customFormat="1" x14ac:dyDescent="0.2">
      <c r="A491" s="55"/>
      <c r="B491" s="55"/>
      <c r="C491" s="55"/>
      <c r="D491" s="55"/>
      <c r="E491" s="55"/>
      <c r="F491" s="55"/>
      <c r="G491" s="55"/>
      <c r="H491" s="55"/>
      <c r="I491" s="55"/>
      <c r="J491" s="55"/>
      <c r="K491" s="55"/>
      <c r="L491" s="55"/>
      <c r="M491" s="55"/>
      <c r="N491" s="55"/>
      <c r="O491" s="55"/>
      <c r="P491" s="55"/>
      <c r="Q491" s="55"/>
      <c r="R491" s="55"/>
      <c r="S491" s="55"/>
      <c r="T491" s="55"/>
      <c r="U491" s="55"/>
      <c r="V491" s="55"/>
      <c r="W491" s="55"/>
      <c r="X491" s="55"/>
      <c r="Y491" s="55"/>
      <c r="Z491" s="55"/>
      <c r="AA491" s="55"/>
      <c r="AB491" s="55"/>
      <c r="AC491" s="55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</row>
    <row r="492" spans="1:80" s="60" customFormat="1" x14ac:dyDescent="0.2">
      <c r="A492" s="55"/>
      <c r="B492" s="55"/>
      <c r="C492" s="55"/>
      <c r="D492" s="55"/>
      <c r="E492" s="55"/>
      <c r="F492" s="55"/>
      <c r="G492" s="55"/>
      <c r="H492" s="55"/>
      <c r="I492" s="55"/>
      <c r="J492" s="55"/>
      <c r="K492" s="55"/>
      <c r="L492" s="55"/>
      <c r="M492" s="55"/>
      <c r="N492" s="55"/>
      <c r="O492" s="55"/>
      <c r="P492" s="55"/>
      <c r="Q492" s="55"/>
      <c r="R492" s="55"/>
      <c r="S492" s="55"/>
      <c r="T492" s="55"/>
      <c r="U492" s="55"/>
      <c r="V492" s="55"/>
      <c r="W492" s="55"/>
      <c r="X492" s="55"/>
      <c r="Y492" s="55"/>
      <c r="Z492" s="55"/>
      <c r="AA492" s="55"/>
      <c r="AB492" s="55"/>
      <c r="AC492" s="55"/>
      <c r="AD492" s="55"/>
      <c r="AE492" s="55"/>
      <c r="AF492" s="55"/>
      <c r="AG492" s="55"/>
      <c r="AH492" s="55"/>
      <c r="AI492" s="55"/>
      <c r="AJ492" s="55"/>
      <c r="AK492" s="55"/>
      <c r="AL492" s="55"/>
      <c r="AM492" s="55"/>
      <c r="AN492" s="55"/>
      <c r="AO492" s="55"/>
      <c r="AP492" s="55"/>
      <c r="AQ492" s="55"/>
      <c r="AR492" s="55"/>
      <c r="AS492" s="55"/>
      <c r="AT492" s="55"/>
      <c r="AU492" s="55"/>
      <c r="AV492" s="55"/>
      <c r="AW492" s="55"/>
      <c r="AX492" s="55"/>
      <c r="AY492" s="55"/>
      <c r="AZ492" s="55"/>
      <c r="BA492" s="55"/>
      <c r="BB492" s="55"/>
      <c r="BC492" s="55"/>
      <c r="BD492" s="55"/>
      <c r="BE492" s="55"/>
      <c r="BF492" s="55"/>
      <c r="BG492" s="55"/>
      <c r="BH492" s="55"/>
      <c r="BI492" s="55"/>
      <c r="BJ492" s="55"/>
      <c r="BK492" s="55"/>
      <c r="BL492" s="55"/>
      <c r="BM492" s="55"/>
      <c r="BN492" s="55"/>
      <c r="BO492" s="55"/>
      <c r="BP492" s="55"/>
      <c r="BQ492" s="55"/>
      <c r="BR492" s="55"/>
      <c r="BS492" s="55"/>
      <c r="BT492" s="55"/>
      <c r="BU492" s="55"/>
      <c r="BV492" s="55"/>
      <c r="BW492" s="55"/>
      <c r="BX492" s="55"/>
      <c r="BY492" s="55"/>
      <c r="BZ492" s="55"/>
      <c r="CA492" s="55"/>
      <c r="CB492" s="55"/>
    </row>
    <row r="493" spans="1:80" s="60" customFormat="1" x14ac:dyDescent="0.2">
      <c r="A493" s="55"/>
      <c r="B493" s="55"/>
      <c r="C493" s="55"/>
      <c r="D493" s="55"/>
      <c r="E493" s="55"/>
      <c r="F493" s="55"/>
      <c r="G493" s="55"/>
      <c r="H493" s="55"/>
      <c r="I493" s="55"/>
      <c r="J493" s="55"/>
      <c r="K493" s="55"/>
      <c r="L493" s="55"/>
      <c r="M493" s="55"/>
      <c r="N493" s="55"/>
      <c r="O493" s="55"/>
      <c r="P493" s="55"/>
      <c r="Q493" s="55"/>
      <c r="R493" s="55"/>
      <c r="S493" s="55"/>
      <c r="T493" s="55"/>
      <c r="U493" s="55"/>
      <c r="V493" s="55"/>
      <c r="W493" s="55"/>
      <c r="X493" s="55"/>
      <c r="Y493" s="55"/>
      <c r="Z493" s="55"/>
      <c r="AA493" s="55"/>
      <c r="AB493" s="55"/>
      <c r="AC493" s="55"/>
      <c r="AD493" s="55"/>
      <c r="AE493" s="55"/>
      <c r="AF493" s="55"/>
      <c r="AG493" s="55"/>
      <c r="AH493" s="55"/>
      <c r="AI493" s="55"/>
      <c r="AJ493" s="55"/>
      <c r="AK493" s="55"/>
      <c r="AL493" s="55"/>
      <c r="AM493" s="55"/>
      <c r="AN493" s="55"/>
      <c r="AO493" s="55"/>
      <c r="AP493" s="55"/>
      <c r="AQ493" s="55"/>
      <c r="AR493" s="55"/>
      <c r="AS493" s="55"/>
      <c r="AT493" s="55"/>
      <c r="AU493" s="55"/>
      <c r="AV493" s="55"/>
      <c r="AW493" s="55"/>
      <c r="AX493" s="55"/>
      <c r="AY493" s="55"/>
      <c r="AZ493" s="55"/>
      <c r="BA493" s="55"/>
      <c r="BB493" s="55"/>
      <c r="BC493" s="55"/>
      <c r="BD493" s="55"/>
      <c r="BE493" s="55"/>
      <c r="BF493" s="55"/>
      <c r="BG493" s="55"/>
      <c r="BH493" s="55"/>
      <c r="BI493" s="55"/>
      <c r="BJ493" s="55"/>
      <c r="BK493" s="55"/>
      <c r="BL493" s="55"/>
      <c r="BM493" s="55"/>
      <c r="BN493" s="55"/>
      <c r="BO493" s="55"/>
      <c r="BP493" s="55"/>
      <c r="BQ493" s="55"/>
      <c r="BR493" s="55"/>
      <c r="BS493" s="55"/>
      <c r="BT493" s="55"/>
      <c r="BU493" s="55"/>
      <c r="BV493" s="55"/>
      <c r="BW493" s="55"/>
      <c r="BX493" s="55"/>
      <c r="BY493" s="55"/>
      <c r="BZ493" s="55"/>
      <c r="CA493" s="55"/>
      <c r="CB493" s="55"/>
    </row>
    <row r="494" spans="1:80" s="60" customFormat="1" x14ac:dyDescent="0.2">
      <c r="A494" s="55"/>
      <c r="B494" s="55"/>
      <c r="C494" s="55"/>
      <c r="D494" s="55"/>
      <c r="E494" s="55"/>
      <c r="F494" s="55"/>
      <c r="G494" s="55"/>
      <c r="H494" s="55"/>
      <c r="I494" s="55"/>
      <c r="J494" s="55"/>
      <c r="K494" s="55"/>
      <c r="L494" s="55"/>
      <c r="M494" s="55"/>
      <c r="N494" s="55"/>
      <c r="O494" s="55"/>
      <c r="P494" s="55"/>
      <c r="Q494" s="55"/>
      <c r="R494" s="55"/>
      <c r="S494" s="55"/>
      <c r="T494" s="55"/>
      <c r="U494" s="55"/>
      <c r="V494" s="55"/>
      <c r="W494" s="55"/>
      <c r="X494" s="55"/>
      <c r="Y494" s="55"/>
      <c r="Z494" s="55"/>
      <c r="AA494" s="55"/>
      <c r="AB494" s="55"/>
      <c r="AC494" s="55"/>
      <c r="AD494" s="55"/>
      <c r="AE494" s="55"/>
      <c r="AF494" s="55"/>
      <c r="AG494" s="55"/>
      <c r="AH494" s="55"/>
      <c r="AI494" s="55"/>
      <c r="AJ494" s="55"/>
      <c r="AK494" s="55"/>
      <c r="AL494" s="55"/>
      <c r="AM494" s="55"/>
      <c r="AN494" s="55"/>
      <c r="AO494" s="55"/>
      <c r="AP494" s="55"/>
      <c r="AQ494" s="55"/>
      <c r="AR494" s="55"/>
      <c r="AS494" s="55"/>
      <c r="AT494" s="55"/>
      <c r="AU494" s="55"/>
      <c r="AV494" s="55"/>
      <c r="AW494" s="55"/>
      <c r="AX494" s="55"/>
      <c r="AY494" s="55"/>
      <c r="AZ494" s="55"/>
      <c r="BA494" s="55"/>
      <c r="BB494" s="55"/>
      <c r="BC494" s="55"/>
      <c r="BD494" s="55"/>
      <c r="BE494" s="55"/>
      <c r="BF494" s="55"/>
      <c r="BG494" s="55"/>
      <c r="BH494" s="55"/>
      <c r="BI494" s="55"/>
      <c r="BJ494" s="55"/>
      <c r="BK494" s="55"/>
      <c r="BL494" s="55"/>
      <c r="BM494" s="55"/>
      <c r="BN494" s="55"/>
      <c r="BO494" s="55"/>
      <c r="BP494" s="55"/>
      <c r="BQ494" s="55"/>
      <c r="BR494" s="55"/>
      <c r="BS494" s="55"/>
      <c r="BT494" s="55"/>
      <c r="BU494" s="55"/>
      <c r="BV494" s="55"/>
      <c r="BW494" s="55"/>
      <c r="BX494" s="55"/>
      <c r="BY494" s="55"/>
      <c r="BZ494" s="55"/>
      <c r="CA494" s="55"/>
      <c r="CB494" s="55"/>
    </row>
    <row r="495" spans="1:80" s="60" customFormat="1" x14ac:dyDescent="0.2">
      <c r="A495" s="55"/>
      <c r="B495" s="55"/>
      <c r="C495" s="55"/>
      <c r="D495" s="55"/>
      <c r="E495" s="55"/>
      <c r="F495" s="55"/>
      <c r="G495" s="55"/>
      <c r="H495" s="55"/>
      <c r="I495" s="55"/>
      <c r="J495" s="55"/>
      <c r="K495" s="55"/>
      <c r="L495" s="55"/>
      <c r="M495" s="55"/>
      <c r="N495" s="55"/>
      <c r="O495" s="55"/>
      <c r="P495" s="55"/>
      <c r="Q495" s="55"/>
      <c r="R495" s="55"/>
      <c r="S495" s="55"/>
      <c r="T495" s="55"/>
      <c r="U495" s="55"/>
      <c r="V495" s="55"/>
      <c r="W495" s="55"/>
      <c r="X495" s="55"/>
      <c r="Y495" s="55"/>
      <c r="Z495" s="55"/>
      <c r="AA495" s="55"/>
      <c r="AB495" s="55"/>
      <c r="AC495" s="55"/>
      <c r="AD495" s="55"/>
      <c r="AE495" s="55"/>
      <c r="AF495" s="55"/>
      <c r="AG495" s="55"/>
      <c r="AH495" s="55"/>
      <c r="AI495" s="55"/>
      <c r="AJ495" s="55"/>
      <c r="AK495" s="55"/>
      <c r="AL495" s="55"/>
      <c r="AM495" s="55"/>
      <c r="AN495" s="55"/>
      <c r="AO495" s="55"/>
      <c r="AP495" s="55"/>
      <c r="AQ495" s="55"/>
      <c r="AR495" s="55"/>
      <c r="AS495" s="55"/>
      <c r="AT495" s="55"/>
      <c r="AU495" s="55"/>
      <c r="AV495" s="55"/>
      <c r="AW495" s="55"/>
      <c r="AX495" s="55"/>
      <c r="AY495" s="55"/>
      <c r="AZ495" s="55"/>
      <c r="BA495" s="55"/>
      <c r="BB495" s="55"/>
      <c r="BC495" s="55"/>
      <c r="BD495" s="55"/>
      <c r="BE495" s="55"/>
      <c r="BF495" s="55"/>
      <c r="BG495" s="55"/>
      <c r="BH495" s="55"/>
      <c r="BI495" s="55"/>
      <c r="BJ495" s="55"/>
      <c r="BK495" s="55"/>
      <c r="BL495" s="55"/>
      <c r="BM495" s="55"/>
      <c r="BN495" s="55"/>
      <c r="BO495" s="55"/>
      <c r="BP495" s="55"/>
      <c r="BQ495" s="55"/>
      <c r="BR495" s="55"/>
      <c r="BS495" s="55"/>
      <c r="BT495" s="55"/>
      <c r="BU495" s="55"/>
      <c r="BV495" s="55"/>
      <c r="BW495" s="55"/>
      <c r="BX495" s="55"/>
      <c r="BY495" s="55"/>
      <c r="BZ495" s="55"/>
      <c r="CA495" s="55"/>
      <c r="CB495" s="55"/>
    </row>
    <row r="496" spans="1:80" s="60" customFormat="1" x14ac:dyDescent="0.2">
      <c r="A496" s="55"/>
      <c r="B496" s="55"/>
      <c r="C496" s="55"/>
      <c r="D496" s="55"/>
      <c r="E496" s="55"/>
      <c r="F496" s="55"/>
      <c r="G496" s="55"/>
      <c r="H496" s="55"/>
      <c r="I496" s="55"/>
      <c r="J496" s="55"/>
      <c r="K496" s="55"/>
      <c r="L496" s="55"/>
      <c r="M496" s="55"/>
      <c r="N496" s="55"/>
      <c r="O496" s="55"/>
      <c r="P496" s="55"/>
      <c r="Q496" s="55"/>
      <c r="R496" s="55"/>
      <c r="S496" s="55"/>
      <c r="T496" s="55"/>
      <c r="U496" s="55"/>
      <c r="V496" s="55"/>
      <c r="W496" s="55"/>
      <c r="X496" s="55"/>
      <c r="Y496" s="55"/>
      <c r="Z496" s="55"/>
      <c r="AA496" s="55"/>
      <c r="AB496" s="55"/>
      <c r="AC496" s="55"/>
      <c r="AD496" s="55"/>
      <c r="AE496" s="55"/>
      <c r="AF496" s="55"/>
      <c r="AG496" s="55"/>
      <c r="AH496" s="55"/>
      <c r="AI496" s="55"/>
      <c r="AJ496" s="55"/>
      <c r="AK496" s="55"/>
      <c r="AL496" s="55"/>
      <c r="AM496" s="55"/>
      <c r="AN496" s="55"/>
      <c r="AO496" s="55"/>
      <c r="AP496" s="55"/>
      <c r="AQ496" s="55"/>
      <c r="AR496" s="55"/>
      <c r="AS496" s="55"/>
      <c r="AT496" s="55"/>
      <c r="AU496" s="55"/>
      <c r="AV496" s="55"/>
      <c r="AW496" s="55"/>
      <c r="AX496" s="55"/>
      <c r="AY496" s="55"/>
      <c r="AZ496" s="55"/>
      <c r="BA496" s="55"/>
      <c r="BB496" s="55"/>
      <c r="BC496" s="55"/>
      <c r="BD496" s="55"/>
      <c r="BE496" s="55"/>
      <c r="BF496" s="55"/>
      <c r="BG496" s="55"/>
      <c r="BH496" s="55"/>
      <c r="BI496" s="55"/>
      <c r="BJ496" s="55"/>
      <c r="BK496" s="55"/>
      <c r="BL496" s="55"/>
      <c r="BM496" s="55"/>
      <c r="BN496" s="55"/>
      <c r="BO496" s="55"/>
      <c r="BP496" s="55"/>
      <c r="BQ496" s="55"/>
      <c r="BR496" s="55"/>
      <c r="BS496" s="55"/>
      <c r="BT496" s="55"/>
      <c r="BU496" s="55"/>
      <c r="BV496" s="55"/>
      <c r="BW496" s="55"/>
      <c r="BX496" s="55"/>
      <c r="BY496" s="55"/>
      <c r="BZ496" s="55"/>
      <c r="CA496" s="55"/>
      <c r="CB496" s="55"/>
    </row>
    <row r="497" spans="1:80" s="60" customFormat="1" x14ac:dyDescent="0.2">
      <c r="A497" s="55"/>
      <c r="B497" s="55"/>
      <c r="C497" s="55"/>
      <c r="D497" s="55"/>
      <c r="E497" s="55"/>
      <c r="F497" s="55"/>
      <c r="G497" s="55"/>
      <c r="H497" s="55"/>
      <c r="I497" s="55"/>
      <c r="J497" s="55"/>
      <c r="K497" s="55"/>
      <c r="L497" s="55"/>
      <c r="M497" s="55"/>
      <c r="N497" s="55"/>
      <c r="O497" s="55"/>
      <c r="P497" s="55"/>
      <c r="Q497" s="55"/>
      <c r="R497" s="55"/>
      <c r="S497" s="55"/>
      <c r="T497" s="55"/>
      <c r="U497" s="55"/>
      <c r="V497" s="55"/>
      <c r="W497" s="55"/>
      <c r="X497" s="55"/>
      <c r="Y497" s="55"/>
      <c r="Z497" s="55"/>
      <c r="AA497" s="55"/>
      <c r="AB497" s="55"/>
      <c r="AC497" s="55"/>
      <c r="AD497" s="55"/>
      <c r="AE497" s="55"/>
      <c r="AF497" s="55"/>
      <c r="AG497" s="55"/>
      <c r="AH497" s="55"/>
      <c r="AI497" s="55"/>
      <c r="AJ497" s="55"/>
      <c r="AK497" s="55"/>
      <c r="AL497" s="55"/>
      <c r="AM497" s="55"/>
      <c r="AN497" s="55"/>
      <c r="AO497" s="55"/>
      <c r="AP497" s="55"/>
      <c r="AQ497" s="55"/>
      <c r="AR497" s="55"/>
      <c r="AS497" s="55"/>
      <c r="AT497" s="55"/>
      <c r="AU497" s="55"/>
      <c r="AV497" s="55"/>
      <c r="AW497" s="55"/>
      <c r="AX497" s="55"/>
      <c r="AY497" s="55"/>
      <c r="AZ497" s="55"/>
      <c r="BA497" s="55"/>
      <c r="BB497" s="55"/>
      <c r="BC497" s="55"/>
      <c r="BD497" s="55"/>
      <c r="BE497" s="55"/>
      <c r="BF497" s="55"/>
      <c r="BG497" s="55"/>
      <c r="BH497" s="55"/>
      <c r="BI497" s="55"/>
      <c r="BJ497" s="55"/>
      <c r="BK497" s="55"/>
      <c r="BL497" s="55"/>
      <c r="BM497" s="55"/>
      <c r="BN497" s="55"/>
      <c r="BO497" s="55"/>
      <c r="BP497" s="55"/>
      <c r="BQ497" s="55"/>
      <c r="BR497" s="55"/>
      <c r="BS497" s="55"/>
      <c r="BT497" s="55"/>
      <c r="BU497" s="55"/>
      <c r="BV497" s="55"/>
      <c r="BW497" s="55"/>
      <c r="BX497" s="55"/>
      <c r="BY497" s="55"/>
      <c r="BZ497" s="55"/>
      <c r="CA497" s="55"/>
      <c r="CB497" s="55"/>
    </row>
    <row r="498" spans="1:80" s="60" customFormat="1" x14ac:dyDescent="0.2">
      <c r="A498" s="55"/>
      <c r="B498" s="55"/>
      <c r="C498" s="55"/>
      <c r="D498" s="55"/>
      <c r="E498" s="55"/>
      <c r="F498" s="55"/>
      <c r="G498" s="55"/>
      <c r="H498" s="55"/>
      <c r="I498" s="55"/>
      <c r="J498" s="55"/>
      <c r="K498" s="55"/>
      <c r="L498" s="55"/>
      <c r="M498" s="55"/>
      <c r="N498" s="55"/>
      <c r="O498" s="55"/>
      <c r="P498" s="55"/>
      <c r="Q498" s="55"/>
      <c r="R498" s="55"/>
      <c r="S498" s="55"/>
      <c r="T498" s="55"/>
      <c r="U498" s="55"/>
      <c r="V498" s="55"/>
      <c r="W498" s="55"/>
      <c r="X498" s="55"/>
      <c r="Y498" s="55"/>
      <c r="Z498" s="55"/>
      <c r="AA498" s="55"/>
      <c r="AB498" s="55"/>
      <c r="AC498" s="55"/>
      <c r="AD498" s="55"/>
      <c r="AE498" s="55"/>
      <c r="AF498" s="55"/>
      <c r="AG498" s="55"/>
      <c r="AH498" s="55"/>
      <c r="AI498" s="55"/>
      <c r="AJ498" s="55"/>
      <c r="AK498" s="55"/>
      <c r="AL498" s="55"/>
      <c r="AM498" s="55"/>
      <c r="AN498" s="55"/>
      <c r="AO498" s="55"/>
      <c r="AP498" s="55"/>
      <c r="AQ498" s="55"/>
      <c r="AR498" s="55"/>
      <c r="AS498" s="55"/>
      <c r="AT498" s="55"/>
      <c r="AU498" s="55"/>
      <c r="AV498" s="55"/>
      <c r="AW498" s="55"/>
      <c r="AX498" s="55"/>
      <c r="AY498" s="55"/>
      <c r="AZ498" s="55"/>
      <c r="BA498" s="55"/>
      <c r="BB498" s="55"/>
      <c r="BC498" s="55"/>
      <c r="BD498" s="55"/>
      <c r="BE498" s="55"/>
      <c r="BF498" s="55"/>
      <c r="BG498" s="55"/>
      <c r="BH498" s="55"/>
      <c r="BI498" s="55"/>
      <c r="BJ498" s="55"/>
      <c r="BK498" s="55"/>
      <c r="BL498" s="55"/>
      <c r="BM498" s="55"/>
      <c r="BN498" s="55"/>
      <c r="BO498" s="55"/>
      <c r="BP498" s="55"/>
      <c r="BQ498" s="55"/>
      <c r="BR498" s="55"/>
      <c r="BS498" s="55"/>
      <c r="BT498" s="55"/>
      <c r="BU498" s="55"/>
      <c r="BV498" s="55"/>
      <c r="BW498" s="55"/>
      <c r="BX498" s="55"/>
      <c r="BY498" s="55"/>
      <c r="BZ498" s="55"/>
      <c r="CA498" s="55"/>
      <c r="CB498" s="55"/>
    </row>
    <row r="499" spans="1:80" s="60" customFormat="1" x14ac:dyDescent="0.2">
      <c r="A499" s="55"/>
      <c r="B499" s="55"/>
      <c r="C499" s="55"/>
      <c r="D499" s="55"/>
      <c r="E499" s="55"/>
      <c r="F499" s="55"/>
      <c r="G499" s="55"/>
      <c r="H499" s="55"/>
      <c r="I499" s="55"/>
      <c r="J499" s="55"/>
      <c r="K499" s="55"/>
      <c r="L499" s="55"/>
      <c r="M499" s="55"/>
      <c r="N499" s="55"/>
      <c r="O499" s="55"/>
      <c r="P499" s="55"/>
      <c r="Q499" s="55"/>
      <c r="R499" s="55"/>
      <c r="S499" s="55"/>
      <c r="T499" s="55"/>
      <c r="U499" s="55"/>
      <c r="V499" s="55"/>
      <c r="W499" s="55"/>
      <c r="X499" s="55"/>
      <c r="Y499" s="55"/>
      <c r="Z499" s="55"/>
      <c r="AA499" s="55"/>
      <c r="AB499" s="55"/>
      <c r="AC499" s="55"/>
      <c r="AD499" s="55"/>
      <c r="AE499" s="55"/>
      <c r="AF499" s="55"/>
      <c r="AG499" s="55"/>
      <c r="AH499" s="55"/>
      <c r="AI499" s="55"/>
      <c r="AJ499" s="55"/>
      <c r="AK499" s="55"/>
      <c r="AL499" s="55"/>
      <c r="AM499" s="55"/>
      <c r="AN499" s="55"/>
      <c r="AO499" s="55"/>
      <c r="AP499" s="55"/>
      <c r="AQ499" s="55"/>
      <c r="AR499" s="55"/>
      <c r="AS499" s="55"/>
      <c r="AT499" s="55"/>
      <c r="AU499" s="55"/>
      <c r="AV499" s="55"/>
      <c r="AW499" s="55"/>
      <c r="AX499" s="55"/>
      <c r="AY499" s="55"/>
      <c r="AZ499" s="55"/>
      <c r="BA499" s="55"/>
      <c r="BB499" s="55"/>
      <c r="BC499" s="55"/>
      <c r="BD499" s="55"/>
      <c r="BE499" s="55"/>
      <c r="BF499" s="55"/>
      <c r="BG499" s="55"/>
      <c r="BH499" s="55"/>
      <c r="BI499" s="55"/>
      <c r="BJ499" s="55"/>
      <c r="BK499" s="55"/>
      <c r="BL499" s="55"/>
      <c r="BM499" s="55"/>
      <c r="BN499" s="55"/>
      <c r="BO499" s="55"/>
      <c r="BP499" s="55"/>
      <c r="BQ499" s="55"/>
      <c r="BR499" s="55"/>
      <c r="BS499" s="55"/>
      <c r="BT499" s="55"/>
      <c r="BU499" s="55"/>
      <c r="BV499" s="55"/>
      <c r="BW499" s="55"/>
      <c r="BX499" s="55"/>
      <c r="BY499" s="55"/>
      <c r="BZ499" s="55"/>
      <c r="CA499" s="55"/>
      <c r="CB499" s="55"/>
    </row>
    <row r="500" spans="1:80" s="60" customFormat="1" x14ac:dyDescent="0.2">
      <c r="A500" s="55"/>
      <c r="B500" s="55"/>
      <c r="C500" s="55"/>
      <c r="D500" s="55"/>
      <c r="E500" s="55"/>
      <c r="F500" s="55"/>
      <c r="G500" s="55"/>
      <c r="H500" s="55"/>
      <c r="I500" s="55"/>
      <c r="J500" s="55"/>
      <c r="K500" s="55"/>
      <c r="L500" s="55"/>
      <c r="M500" s="55"/>
      <c r="N500" s="55"/>
      <c r="O500" s="55"/>
      <c r="P500" s="55"/>
      <c r="Q500" s="55"/>
      <c r="R500" s="55"/>
      <c r="S500" s="55"/>
      <c r="T500" s="55"/>
      <c r="U500" s="55"/>
      <c r="V500" s="55"/>
      <c r="W500" s="55"/>
      <c r="X500" s="55"/>
      <c r="Y500" s="55"/>
      <c r="Z500" s="55"/>
      <c r="AA500" s="55"/>
      <c r="AB500" s="55"/>
      <c r="AC500" s="55"/>
      <c r="AD500" s="55"/>
      <c r="AE500" s="55"/>
      <c r="AF500" s="55"/>
      <c r="AG500" s="55"/>
      <c r="AH500" s="55"/>
      <c r="AI500" s="55"/>
      <c r="AJ500" s="55"/>
      <c r="AK500" s="55"/>
      <c r="AL500" s="55"/>
      <c r="AM500" s="55"/>
      <c r="AN500" s="55"/>
      <c r="AO500" s="55"/>
      <c r="AP500" s="55"/>
      <c r="AQ500" s="55"/>
      <c r="AR500" s="55"/>
      <c r="AS500" s="55"/>
      <c r="AT500" s="55"/>
      <c r="AU500" s="55"/>
      <c r="AV500" s="55"/>
      <c r="AW500" s="55"/>
      <c r="AX500" s="55"/>
      <c r="AY500" s="55"/>
      <c r="AZ500" s="55"/>
      <c r="BA500" s="55"/>
      <c r="BB500" s="55"/>
      <c r="BC500" s="55"/>
      <c r="BD500" s="55"/>
      <c r="BE500" s="55"/>
      <c r="BF500" s="55"/>
      <c r="BG500" s="55"/>
      <c r="BH500" s="55"/>
      <c r="BI500" s="55"/>
      <c r="BJ500" s="55"/>
      <c r="BK500" s="55"/>
      <c r="BL500" s="55"/>
      <c r="BM500" s="55"/>
      <c r="BN500" s="55"/>
      <c r="BO500" s="55"/>
      <c r="BP500" s="55"/>
      <c r="BQ500" s="55"/>
      <c r="BR500" s="55"/>
      <c r="BS500" s="55"/>
      <c r="BT500" s="55"/>
      <c r="BU500" s="55"/>
      <c r="BV500" s="55"/>
      <c r="BW500" s="55"/>
      <c r="BX500" s="55"/>
      <c r="BY500" s="55"/>
      <c r="BZ500" s="55"/>
      <c r="CA500" s="55"/>
      <c r="CB500" s="55"/>
    </row>
    <row r="501" spans="1:80" s="60" customFormat="1" x14ac:dyDescent="0.2">
      <c r="A501" s="55"/>
      <c r="B501" s="55"/>
      <c r="C501" s="55"/>
      <c r="D501" s="55"/>
      <c r="E501" s="55"/>
      <c r="F501" s="55"/>
      <c r="G501" s="55"/>
      <c r="H501" s="55"/>
      <c r="I501" s="55"/>
      <c r="J501" s="55"/>
      <c r="K501" s="55"/>
      <c r="L501" s="55"/>
      <c r="M501" s="55"/>
      <c r="N501" s="55"/>
      <c r="O501" s="55"/>
      <c r="P501" s="55"/>
      <c r="Q501" s="55"/>
      <c r="R501" s="55"/>
      <c r="S501" s="55"/>
      <c r="T501" s="55"/>
      <c r="U501" s="55"/>
      <c r="V501" s="55"/>
      <c r="W501" s="55"/>
      <c r="X501" s="55"/>
      <c r="Y501" s="55"/>
      <c r="Z501" s="55"/>
      <c r="AA501" s="55"/>
      <c r="AB501" s="55"/>
      <c r="AC501" s="55"/>
      <c r="AD501" s="55"/>
      <c r="AE501" s="55"/>
      <c r="AF501" s="55"/>
      <c r="AG501" s="55"/>
      <c r="AH501" s="55"/>
      <c r="AI501" s="55"/>
      <c r="AJ501" s="55"/>
      <c r="AK501" s="55"/>
      <c r="AL501" s="55"/>
      <c r="AM501" s="55"/>
      <c r="AN501" s="55"/>
      <c r="AO501" s="55"/>
      <c r="AP501" s="55"/>
      <c r="AQ501" s="55"/>
      <c r="AR501" s="55"/>
      <c r="AS501" s="55"/>
      <c r="AT501" s="55"/>
      <c r="AU501" s="55"/>
      <c r="AV501" s="55"/>
      <c r="AW501" s="55"/>
      <c r="AX501" s="55"/>
      <c r="AY501" s="55"/>
      <c r="AZ501" s="55"/>
      <c r="BA501" s="55"/>
      <c r="BB501" s="55"/>
      <c r="BC501" s="55"/>
      <c r="BD501" s="55"/>
      <c r="BE501" s="55"/>
      <c r="BF501" s="55"/>
      <c r="BG501" s="55"/>
      <c r="BH501" s="55"/>
      <c r="BI501" s="55"/>
      <c r="BJ501" s="55"/>
      <c r="BK501" s="55"/>
      <c r="BL501" s="55"/>
      <c r="BM501" s="55"/>
      <c r="BN501" s="55"/>
      <c r="BO501" s="55"/>
      <c r="BP501" s="55"/>
      <c r="BQ501" s="55"/>
      <c r="BR501" s="55"/>
      <c r="BS501" s="55"/>
      <c r="BT501" s="55"/>
      <c r="BU501" s="55"/>
      <c r="BV501" s="55"/>
      <c r="BW501" s="55"/>
      <c r="BX501" s="55"/>
      <c r="BY501" s="55"/>
      <c r="BZ501" s="55"/>
      <c r="CA501" s="55"/>
      <c r="CB501" s="55"/>
    </row>
    <row r="502" spans="1:80" s="60" customFormat="1" x14ac:dyDescent="0.2">
      <c r="A502" s="55"/>
      <c r="B502" s="55"/>
      <c r="C502" s="55"/>
      <c r="D502" s="55"/>
      <c r="E502" s="55"/>
      <c r="F502" s="55"/>
      <c r="G502" s="55"/>
      <c r="H502" s="55"/>
      <c r="I502" s="55"/>
      <c r="J502" s="55"/>
      <c r="K502" s="55"/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55"/>
      <c r="AA502" s="55"/>
      <c r="AB502" s="55"/>
      <c r="AC502" s="55"/>
      <c r="AD502" s="55"/>
      <c r="AE502" s="55"/>
      <c r="AF502" s="55"/>
      <c r="AG502" s="55"/>
      <c r="AH502" s="55"/>
      <c r="AI502" s="55"/>
      <c r="AJ502" s="55"/>
      <c r="AK502" s="55"/>
      <c r="AL502" s="55"/>
      <c r="AM502" s="55"/>
      <c r="AN502" s="55"/>
      <c r="AO502" s="55"/>
      <c r="AP502" s="55"/>
      <c r="AQ502" s="55"/>
      <c r="AR502" s="55"/>
      <c r="AS502" s="55"/>
      <c r="AT502" s="55"/>
      <c r="AU502" s="55"/>
      <c r="AV502" s="55"/>
      <c r="AW502" s="55"/>
      <c r="AX502" s="55"/>
      <c r="AY502" s="55"/>
      <c r="AZ502" s="55"/>
      <c r="BA502" s="55"/>
      <c r="BB502" s="55"/>
      <c r="BC502" s="55"/>
      <c r="BD502" s="55"/>
      <c r="BE502" s="55"/>
      <c r="BF502" s="55"/>
      <c r="BG502" s="55"/>
      <c r="BH502" s="55"/>
      <c r="BI502" s="55"/>
      <c r="BJ502" s="55"/>
      <c r="BK502" s="55"/>
      <c r="BL502" s="55"/>
      <c r="BM502" s="55"/>
      <c r="BN502" s="55"/>
      <c r="BO502" s="55"/>
      <c r="BP502" s="55"/>
      <c r="BQ502" s="55"/>
      <c r="BR502" s="55"/>
      <c r="BS502" s="55"/>
      <c r="BT502" s="55"/>
      <c r="BU502" s="55"/>
      <c r="BV502" s="55"/>
      <c r="BW502" s="55"/>
      <c r="BX502" s="55"/>
      <c r="BY502" s="55"/>
      <c r="BZ502" s="55"/>
      <c r="CA502" s="55"/>
      <c r="CB502" s="55"/>
    </row>
    <row r="503" spans="1:80" s="60" customFormat="1" x14ac:dyDescent="0.2">
      <c r="A503" s="55"/>
      <c r="B503" s="55"/>
      <c r="C503" s="55"/>
      <c r="D503" s="55"/>
      <c r="E503" s="55"/>
      <c r="F503" s="55"/>
      <c r="G503" s="55"/>
      <c r="H503" s="55"/>
      <c r="I503" s="55"/>
      <c r="J503" s="55"/>
      <c r="K503" s="55"/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55"/>
      <c r="AA503" s="55"/>
      <c r="AB503" s="55"/>
      <c r="AC503" s="55"/>
      <c r="AD503" s="55"/>
      <c r="AE503" s="55"/>
      <c r="AF503" s="55"/>
      <c r="AG503" s="55"/>
      <c r="AH503" s="55"/>
      <c r="AI503" s="55"/>
      <c r="AJ503" s="55"/>
      <c r="AK503" s="55"/>
      <c r="AL503" s="55"/>
      <c r="AM503" s="55"/>
      <c r="AN503" s="55"/>
      <c r="AO503" s="55"/>
      <c r="AP503" s="55"/>
      <c r="AQ503" s="55"/>
      <c r="AR503" s="55"/>
      <c r="AS503" s="55"/>
      <c r="AT503" s="55"/>
      <c r="AU503" s="55"/>
      <c r="AV503" s="55"/>
      <c r="AW503" s="55"/>
      <c r="AX503" s="55"/>
      <c r="AY503" s="55"/>
      <c r="AZ503" s="55"/>
      <c r="BA503" s="55"/>
      <c r="BB503" s="55"/>
      <c r="BC503" s="55"/>
      <c r="BD503" s="55"/>
      <c r="BE503" s="55"/>
      <c r="BF503" s="55"/>
      <c r="BG503" s="55"/>
      <c r="BH503" s="55"/>
      <c r="BI503" s="55"/>
      <c r="BJ503" s="55"/>
      <c r="BK503" s="55"/>
      <c r="BL503" s="55"/>
      <c r="BM503" s="55"/>
      <c r="BN503" s="55"/>
      <c r="BO503" s="55"/>
      <c r="BP503" s="55"/>
      <c r="BQ503" s="55"/>
      <c r="BR503" s="55"/>
      <c r="BS503" s="55"/>
      <c r="BT503" s="55"/>
      <c r="BU503" s="55"/>
      <c r="BV503" s="55"/>
      <c r="BW503" s="55"/>
      <c r="BX503" s="55"/>
      <c r="BY503" s="55"/>
      <c r="BZ503" s="55"/>
      <c r="CA503" s="55"/>
      <c r="CB503" s="55"/>
    </row>
    <row r="504" spans="1:80" s="60" customFormat="1" x14ac:dyDescent="0.2">
      <c r="A504" s="55"/>
      <c r="B504" s="55"/>
      <c r="C504" s="55"/>
      <c r="D504" s="55"/>
      <c r="E504" s="55"/>
      <c r="F504" s="55"/>
      <c r="G504" s="55"/>
      <c r="H504" s="55"/>
      <c r="I504" s="55"/>
      <c r="J504" s="55"/>
      <c r="K504" s="55"/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55"/>
      <c r="AA504" s="55"/>
      <c r="AB504" s="55"/>
      <c r="AC504" s="55"/>
      <c r="AD504" s="55"/>
      <c r="AE504" s="55"/>
      <c r="AF504" s="55"/>
      <c r="AG504" s="55"/>
      <c r="AH504" s="55"/>
      <c r="AI504" s="55"/>
      <c r="AJ504" s="55"/>
      <c r="AK504" s="55"/>
      <c r="AL504" s="55"/>
      <c r="AM504" s="55"/>
      <c r="AN504" s="55"/>
      <c r="AO504" s="55"/>
      <c r="AP504" s="55"/>
      <c r="AQ504" s="55"/>
      <c r="AR504" s="55"/>
      <c r="AS504" s="55"/>
      <c r="AT504" s="55"/>
      <c r="AU504" s="55"/>
      <c r="AV504" s="55"/>
      <c r="AW504" s="55"/>
      <c r="AX504" s="55"/>
      <c r="AY504" s="55"/>
      <c r="AZ504" s="55"/>
      <c r="BA504" s="55"/>
      <c r="BB504" s="55"/>
      <c r="BC504" s="55"/>
      <c r="BD504" s="55"/>
      <c r="BE504" s="55"/>
      <c r="BF504" s="55"/>
      <c r="BG504" s="55"/>
      <c r="BH504" s="55"/>
      <c r="BI504" s="55"/>
      <c r="BJ504" s="55"/>
      <c r="BK504" s="55"/>
      <c r="BL504" s="55"/>
      <c r="BM504" s="55"/>
      <c r="BN504" s="55"/>
      <c r="BO504" s="55"/>
      <c r="BP504" s="55"/>
      <c r="BQ504" s="55"/>
      <c r="BR504" s="55"/>
      <c r="BS504" s="55"/>
      <c r="BT504" s="55"/>
      <c r="BU504" s="55"/>
      <c r="BV504" s="55"/>
      <c r="BW504" s="55"/>
      <c r="BX504" s="55"/>
      <c r="BY504" s="55"/>
      <c r="BZ504" s="55"/>
      <c r="CA504" s="55"/>
      <c r="CB504" s="55"/>
    </row>
    <row r="505" spans="1:80" s="60" customFormat="1" x14ac:dyDescent="0.2">
      <c r="A505" s="55"/>
      <c r="B505" s="55"/>
      <c r="C505" s="55"/>
      <c r="D505" s="55"/>
      <c r="E505" s="55"/>
      <c r="F505" s="55"/>
      <c r="G505" s="55"/>
      <c r="H505" s="55"/>
      <c r="I505" s="55"/>
      <c r="J505" s="55"/>
      <c r="K505" s="55"/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55"/>
      <c r="AA505" s="55"/>
      <c r="AB505" s="55"/>
      <c r="AC505" s="55"/>
      <c r="AD505" s="55"/>
      <c r="AE505" s="55"/>
      <c r="AF505" s="55"/>
      <c r="AG505" s="55"/>
      <c r="AH505" s="55"/>
      <c r="AI505" s="55"/>
      <c r="AJ505" s="55"/>
      <c r="AK505" s="55"/>
      <c r="AL505" s="55"/>
      <c r="AM505" s="55"/>
      <c r="AN505" s="55"/>
      <c r="AO505" s="55"/>
      <c r="AP505" s="55"/>
      <c r="AQ505" s="55"/>
      <c r="AR505" s="55"/>
      <c r="AS505" s="55"/>
      <c r="AT505" s="55"/>
      <c r="AU505" s="55"/>
      <c r="AV505" s="55"/>
      <c r="AW505" s="55"/>
      <c r="AX505" s="55"/>
      <c r="AY505" s="55"/>
      <c r="AZ505" s="55"/>
      <c r="BA505" s="55"/>
      <c r="BB505" s="55"/>
      <c r="BC505" s="55"/>
      <c r="BD505" s="55"/>
      <c r="BE505" s="55"/>
      <c r="BF505" s="55"/>
      <c r="BG505" s="55"/>
      <c r="BH505" s="55"/>
      <c r="BI505" s="55"/>
      <c r="BJ505" s="55"/>
      <c r="BK505" s="55"/>
      <c r="BL505" s="55"/>
      <c r="BM505" s="55"/>
      <c r="BN505" s="55"/>
      <c r="BO505" s="55"/>
      <c r="BP505" s="55"/>
      <c r="BQ505" s="55"/>
      <c r="BR505" s="55"/>
      <c r="BS505" s="55"/>
      <c r="BT505" s="55"/>
      <c r="BU505" s="55"/>
      <c r="BV505" s="55"/>
      <c r="BW505" s="55"/>
      <c r="BX505" s="55"/>
      <c r="BY505" s="55"/>
      <c r="BZ505" s="55"/>
      <c r="CA505" s="55"/>
      <c r="CB505" s="55"/>
    </row>
    <row r="506" spans="1:80" s="60" customFormat="1" x14ac:dyDescent="0.2">
      <c r="A506" s="55"/>
      <c r="B506" s="55"/>
      <c r="C506" s="55"/>
      <c r="D506" s="55"/>
      <c r="E506" s="55"/>
      <c r="F506" s="55"/>
      <c r="G506" s="55"/>
      <c r="H506" s="55"/>
      <c r="I506" s="55"/>
      <c r="J506" s="55"/>
      <c r="K506" s="55"/>
      <c r="L506" s="55"/>
      <c r="M506" s="55"/>
      <c r="N506" s="55"/>
      <c r="O506" s="55"/>
      <c r="P506" s="55"/>
      <c r="Q506" s="55"/>
      <c r="R506" s="55"/>
      <c r="S506" s="55"/>
      <c r="T506" s="55"/>
      <c r="U506" s="55"/>
      <c r="V506" s="55"/>
      <c r="W506" s="55"/>
      <c r="X506" s="55"/>
      <c r="Y506" s="55"/>
      <c r="Z506" s="55"/>
      <c r="AA506" s="55"/>
      <c r="AB506" s="55"/>
      <c r="AC506" s="55"/>
      <c r="AD506" s="55"/>
      <c r="AE506" s="55"/>
      <c r="AF506" s="55"/>
      <c r="AG506" s="55"/>
      <c r="AH506" s="55"/>
      <c r="AI506" s="55"/>
      <c r="AJ506" s="55"/>
      <c r="AK506" s="55"/>
      <c r="AL506" s="55"/>
      <c r="AM506" s="55"/>
      <c r="AN506" s="55"/>
      <c r="AO506" s="55"/>
      <c r="AP506" s="55"/>
      <c r="AQ506" s="55"/>
      <c r="AR506" s="55"/>
      <c r="AS506" s="55"/>
      <c r="AT506" s="55"/>
      <c r="AU506" s="55"/>
      <c r="AV506" s="55"/>
      <c r="AW506" s="55"/>
      <c r="AX506" s="55"/>
      <c r="AY506" s="55"/>
      <c r="AZ506" s="55"/>
      <c r="BA506" s="55"/>
      <c r="BB506" s="55"/>
      <c r="BC506" s="55"/>
      <c r="BD506" s="55"/>
      <c r="BE506" s="55"/>
      <c r="BF506" s="55"/>
      <c r="BG506" s="55"/>
      <c r="BH506" s="55"/>
      <c r="BI506" s="55"/>
      <c r="BJ506" s="55"/>
      <c r="BK506" s="55"/>
      <c r="BL506" s="55"/>
      <c r="BM506" s="55"/>
      <c r="BN506" s="55"/>
      <c r="BO506" s="55"/>
      <c r="BP506" s="55"/>
      <c r="BQ506" s="55"/>
      <c r="BR506" s="55"/>
      <c r="BS506" s="55"/>
      <c r="BT506" s="55"/>
      <c r="BU506" s="55"/>
      <c r="BV506" s="55"/>
      <c r="BW506" s="55"/>
      <c r="BX506" s="55"/>
      <c r="BY506" s="55"/>
      <c r="BZ506" s="55"/>
      <c r="CA506" s="55"/>
      <c r="CB506" s="55"/>
    </row>
    <row r="507" spans="1:80" s="60" customFormat="1" x14ac:dyDescent="0.2">
      <c r="A507" s="55"/>
      <c r="B507" s="55"/>
      <c r="C507" s="55"/>
      <c r="D507" s="55"/>
      <c r="E507" s="55"/>
      <c r="F507" s="55"/>
      <c r="G507" s="55"/>
      <c r="H507" s="55"/>
      <c r="I507" s="55"/>
      <c r="J507" s="55"/>
      <c r="K507" s="55"/>
      <c r="L507" s="55"/>
      <c r="M507" s="55"/>
      <c r="N507" s="55"/>
      <c r="O507" s="55"/>
      <c r="P507" s="55"/>
      <c r="Q507" s="55"/>
      <c r="R507" s="55"/>
      <c r="S507" s="55"/>
      <c r="T507" s="55"/>
      <c r="U507" s="55"/>
      <c r="V507" s="55"/>
      <c r="W507" s="55"/>
      <c r="X507" s="55"/>
      <c r="Y507" s="55"/>
      <c r="Z507" s="55"/>
      <c r="AA507" s="55"/>
      <c r="AB507" s="55"/>
      <c r="AC507" s="55"/>
      <c r="AD507" s="55"/>
      <c r="AE507" s="55"/>
      <c r="AF507" s="55"/>
      <c r="AG507" s="55"/>
      <c r="AH507" s="55"/>
      <c r="AI507" s="55"/>
      <c r="AJ507" s="55"/>
      <c r="AK507" s="55"/>
      <c r="AL507" s="55"/>
      <c r="AM507" s="55"/>
      <c r="AN507" s="55"/>
      <c r="AO507" s="55"/>
      <c r="AP507" s="55"/>
      <c r="AQ507" s="55"/>
      <c r="AR507" s="55"/>
      <c r="AS507" s="55"/>
      <c r="AT507" s="55"/>
      <c r="AU507" s="55"/>
      <c r="AV507" s="55"/>
      <c r="AW507" s="55"/>
      <c r="AX507" s="55"/>
      <c r="AY507" s="55"/>
      <c r="AZ507" s="55"/>
      <c r="BA507" s="55"/>
      <c r="BB507" s="55"/>
      <c r="BC507" s="55"/>
      <c r="BD507" s="55"/>
      <c r="BE507" s="55"/>
      <c r="BF507" s="55"/>
      <c r="BG507" s="55"/>
      <c r="BH507" s="55"/>
      <c r="BI507" s="55"/>
      <c r="BJ507" s="55"/>
      <c r="BK507" s="55"/>
      <c r="BL507" s="55"/>
      <c r="BM507" s="55"/>
      <c r="BN507" s="55"/>
      <c r="BO507" s="55"/>
      <c r="BP507" s="55"/>
      <c r="BQ507" s="55"/>
      <c r="BR507" s="55"/>
      <c r="BS507" s="55"/>
      <c r="BT507" s="55"/>
      <c r="BU507" s="55"/>
      <c r="BV507" s="55"/>
      <c r="BW507" s="55"/>
      <c r="BX507" s="55"/>
      <c r="BY507" s="55"/>
      <c r="BZ507" s="55"/>
      <c r="CA507" s="55"/>
      <c r="CB507" s="55"/>
    </row>
    <row r="508" spans="1:80" s="60" customFormat="1" x14ac:dyDescent="0.2">
      <c r="A508" s="55"/>
      <c r="B508" s="55"/>
      <c r="C508" s="55"/>
      <c r="D508" s="55"/>
      <c r="E508" s="55"/>
      <c r="F508" s="55"/>
      <c r="G508" s="55"/>
      <c r="H508" s="55"/>
      <c r="I508" s="55"/>
      <c r="J508" s="55"/>
      <c r="K508" s="55"/>
      <c r="L508" s="55"/>
      <c r="M508" s="55"/>
      <c r="N508" s="55"/>
      <c r="O508" s="55"/>
      <c r="P508" s="55"/>
      <c r="Q508" s="55"/>
      <c r="R508" s="55"/>
      <c r="S508" s="55"/>
      <c r="T508" s="55"/>
      <c r="U508" s="55"/>
      <c r="V508" s="55"/>
      <c r="W508" s="55"/>
      <c r="X508" s="55"/>
      <c r="Y508" s="55"/>
      <c r="Z508" s="55"/>
      <c r="AA508" s="55"/>
      <c r="AB508" s="55"/>
      <c r="AC508" s="55"/>
      <c r="AD508" s="55"/>
      <c r="AE508" s="55"/>
      <c r="AF508" s="55"/>
      <c r="AG508" s="55"/>
      <c r="AH508" s="55"/>
      <c r="AI508" s="55"/>
      <c r="AJ508" s="55"/>
      <c r="AK508" s="55"/>
      <c r="AL508" s="55"/>
      <c r="AM508" s="55"/>
      <c r="AN508" s="55"/>
      <c r="AO508" s="55"/>
      <c r="AP508" s="55"/>
      <c r="AQ508" s="55"/>
      <c r="AR508" s="55"/>
      <c r="AS508" s="55"/>
      <c r="AT508" s="55"/>
      <c r="AU508" s="55"/>
      <c r="AV508" s="55"/>
      <c r="AW508" s="55"/>
      <c r="AX508" s="55"/>
      <c r="AY508" s="55"/>
      <c r="AZ508" s="55"/>
      <c r="BA508" s="55"/>
      <c r="BB508" s="55"/>
      <c r="BC508" s="55"/>
      <c r="BD508" s="55"/>
      <c r="BE508" s="55"/>
      <c r="BF508" s="55"/>
      <c r="BG508" s="55"/>
      <c r="BH508" s="55"/>
      <c r="BI508" s="55"/>
      <c r="BJ508" s="55"/>
      <c r="BK508" s="55"/>
      <c r="BL508" s="55"/>
      <c r="BM508" s="55"/>
      <c r="BN508" s="55"/>
      <c r="BO508" s="55"/>
      <c r="BP508" s="55"/>
      <c r="BQ508" s="55"/>
      <c r="BR508" s="55"/>
      <c r="BS508" s="55"/>
      <c r="BT508" s="55"/>
      <c r="BU508" s="55"/>
      <c r="BV508" s="55"/>
      <c r="BW508" s="55"/>
      <c r="BX508" s="55"/>
      <c r="BY508" s="55"/>
      <c r="BZ508" s="55"/>
      <c r="CA508" s="55"/>
      <c r="CB508" s="55"/>
    </row>
    <row r="509" spans="1:80" s="60" customFormat="1" x14ac:dyDescent="0.2">
      <c r="A509" s="55"/>
      <c r="B509" s="55"/>
      <c r="C509" s="55"/>
      <c r="D509" s="55"/>
      <c r="E509" s="55"/>
      <c r="F509" s="55"/>
      <c r="G509" s="55"/>
      <c r="H509" s="55"/>
      <c r="I509" s="55"/>
      <c r="J509" s="55"/>
      <c r="K509" s="55"/>
      <c r="L509" s="55"/>
      <c r="M509" s="55"/>
      <c r="N509" s="55"/>
      <c r="O509" s="55"/>
      <c r="P509" s="55"/>
      <c r="Q509" s="55"/>
      <c r="R509" s="55"/>
      <c r="S509" s="55"/>
      <c r="T509" s="55"/>
      <c r="U509" s="55"/>
      <c r="V509" s="55"/>
      <c r="W509" s="55"/>
      <c r="X509" s="55"/>
      <c r="Y509" s="55"/>
      <c r="Z509" s="55"/>
      <c r="AA509" s="55"/>
      <c r="AB509" s="55"/>
      <c r="AC509" s="55"/>
      <c r="AD509" s="55"/>
      <c r="AE509" s="55"/>
      <c r="AF509" s="55"/>
      <c r="AG509" s="55"/>
      <c r="AH509" s="55"/>
      <c r="AI509" s="55"/>
      <c r="AJ509" s="55"/>
      <c r="AK509" s="55"/>
      <c r="AL509" s="55"/>
      <c r="AM509" s="55"/>
      <c r="AN509" s="55"/>
      <c r="AO509" s="55"/>
      <c r="AP509" s="55"/>
      <c r="AQ509" s="55"/>
      <c r="AR509" s="55"/>
      <c r="AS509" s="55"/>
      <c r="AT509" s="55"/>
      <c r="AU509" s="55"/>
      <c r="AV509" s="55"/>
      <c r="AW509" s="55"/>
      <c r="AX509" s="55"/>
      <c r="AY509" s="55"/>
      <c r="AZ509" s="55"/>
      <c r="BA509" s="55"/>
      <c r="BB509" s="55"/>
      <c r="BC509" s="55"/>
      <c r="BD509" s="55"/>
      <c r="BE509" s="55"/>
      <c r="BF509" s="55"/>
      <c r="BG509" s="55"/>
      <c r="BH509" s="55"/>
      <c r="BI509" s="55"/>
      <c r="BJ509" s="55"/>
      <c r="BK509" s="55"/>
      <c r="BL509" s="55"/>
      <c r="BM509" s="55"/>
      <c r="BN509" s="55"/>
      <c r="BO509" s="55"/>
      <c r="BP509" s="55"/>
      <c r="BQ509" s="55"/>
      <c r="BR509" s="55"/>
      <c r="BS509" s="55"/>
      <c r="BT509" s="55"/>
      <c r="BU509" s="55"/>
      <c r="BV509" s="55"/>
      <c r="BW509" s="55"/>
      <c r="BX509" s="55"/>
      <c r="BY509" s="55"/>
      <c r="BZ509" s="55"/>
      <c r="CA509" s="55"/>
      <c r="CB509" s="55"/>
    </row>
    <row r="510" spans="1:80" s="60" customFormat="1" x14ac:dyDescent="0.2">
      <c r="A510" s="55"/>
      <c r="B510" s="55"/>
      <c r="C510" s="55"/>
      <c r="D510" s="55"/>
      <c r="E510" s="55"/>
      <c r="F510" s="55"/>
      <c r="G510" s="55"/>
      <c r="H510" s="55"/>
      <c r="I510" s="55"/>
      <c r="J510" s="55"/>
      <c r="K510" s="55"/>
      <c r="L510" s="55"/>
      <c r="M510" s="55"/>
      <c r="N510" s="55"/>
      <c r="O510" s="55"/>
      <c r="P510" s="55"/>
      <c r="Q510" s="55"/>
      <c r="R510" s="55"/>
      <c r="S510" s="55"/>
      <c r="T510" s="55"/>
      <c r="U510" s="55"/>
      <c r="V510" s="55"/>
      <c r="W510" s="55"/>
      <c r="X510" s="55"/>
      <c r="Y510" s="55"/>
      <c r="Z510" s="55"/>
      <c r="AA510" s="55"/>
      <c r="AB510" s="55"/>
      <c r="AC510" s="55"/>
      <c r="AD510" s="55"/>
      <c r="AE510" s="55"/>
      <c r="AF510" s="55"/>
      <c r="AG510" s="55"/>
      <c r="AH510" s="55"/>
      <c r="AI510" s="55"/>
      <c r="AJ510" s="55"/>
      <c r="AK510" s="55"/>
      <c r="AL510" s="55"/>
      <c r="AM510" s="55"/>
      <c r="AN510" s="55"/>
      <c r="AO510" s="55"/>
      <c r="AP510" s="55"/>
      <c r="AQ510" s="55"/>
      <c r="AR510" s="55"/>
      <c r="AS510" s="55"/>
      <c r="AT510" s="55"/>
      <c r="AU510" s="55"/>
      <c r="AV510" s="55"/>
      <c r="AW510" s="55"/>
      <c r="AX510" s="55"/>
      <c r="AY510" s="55"/>
      <c r="AZ510" s="55"/>
      <c r="BA510" s="55"/>
      <c r="BB510" s="55"/>
      <c r="BC510" s="55"/>
      <c r="BD510" s="55"/>
      <c r="BE510" s="55"/>
      <c r="BF510" s="55"/>
      <c r="BG510" s="55"/>
      <c r="BH510" s="55"/>
      <c r="BI510" s="55"/>
      <c r="BJ510" s="55"/>
      <c r="BK510" s="55"/>
      <c r="BL510" s="55"/>
      <c r="BM510" s="55"/>
      <c r="BN510" s="55"/>
      <c r="BO510" s="55"/>
      <c r="BP510" s="55"/>
      <c r="BQ510" s="55"/>
      <c r="BR510" s="55"/>
      <c r="BS510" s="55"/>
      <c r="BT510" s="55"/>
      <c r="BU510" s="55"/>
      <c r="BV510" s="55"/>
      <c r="BW510" s="55"/>
      <c r="BX510" s="55"/>
      <c r="BY510" s="55"/>
      <c r="BZ510" s="55"/>
      <c r="CA510" s="55"/>
      <c r="CB510" s="55"/>
    </row>
    <row r="511" spans="1:80" s="60" customFormat="1" x14ac:dyDescent="0.2">
      <c r="A511" s="55"/>
      <c r="B511" s="55"/>
      <c r="C511" s="55"/>
      <c r="D511" s="55"/>
      <c r="E511" s="55"/>
      <c r="F511" s="55"/>
      <c r="G511" s="55"/>
      <c r="H511" s="55"/>
      <c r="I511" s="55"/>
      <c r="J511" s="55"/>
      <c r="K511" s="55"/>
      <c r="L511" s="55"/>
      <c r="M511" s="55"/>
      <c r="N511" s="55"/>
      <c r="O511" s="55"/>
      <c r="P511" s="55"/>
      <c r="Q511" s="55"/>
      <c r="R511" s="55"/>
      <c r="S511" s="55"/>
      <c r="T511" s="55"/>
      <c r="U511" s="55"/>
      <c r="V511" s="55"/>
      <c r="W511" s="55"/>
      <c r="X511" s="55"/>
      <c r="Y511" s="55"/>
      <c r="Z511" s="55"/>
      <c r="AA511" s="55"/>
      <c r="AB511" s="55"/>
      <c r="AC511" s="55"/>
      <c r="AD511" s="55"/>
      <c r="AE511" s="55"/>
      <c r="AF511" s="55"/>
      <c r="AG511" s="55"/>
      <c r="AH511" s="55"/>
      <c r="AI511" s="55"/>
      <c r="AJ511" s="55"/>
      <c r="AK511" s="55"/>
      <c r="AL511" s="55"/>
      <c r="AM511" s="55"/>
      <c r="AN511" s="55"/>
      <c r="AO511" s="55"/>
      <c r="AP511" s="55"/>
      <c r="AQ511" s="55"/>
      <c r="AR511" s="55"/>
      <c r="AS511" s="55"/>
      <c r="AT511" s="55"/>
      <c r="AU511" s="55"/>
      <c r="AV511" s="55"/>
      <c r="AW511" s="55"/>
      <c r="AX511" s="55"/>
      <c r="AY511" s="55"/>
      <c r="AZ511" s="55"/>
      <c r="BA511" s="55"/>
      <c r="BB511" s="55"/>
      <c r="BC511" s="55"/>
      <c r="BD511" s="55"/>
      <c r="BE511" s="55"/>
      <c r="BF511" s="55"/>
      <c r="BG511" s="55"/>
      <c r="BH511" s="55"/>
      <c r="BI511" s="55"/>
      <c r="BJ511" s="55"/>
      <c r="BK511" s="55"/>
      <c r="BL511" s="55"/>
      <c r="BM511" s="55"/>
      <c r="BN511" s="55"/>
      <c r="BO511" s="55"/>
      <c r="BP511" s="55"/>
      <c r="BQ511" s="55"/>
      <c r="BR511" s="55"/>
      <c r="BS511" s="55"/>
      <c r="BT511" s="55"/>
      <c r="BU511" s="55"/>
      <c r="BV511" s="55"/>
      <c r="BW511" s="55"/>
      <c r="BX511" s="55"/>
      <c r="BY511" s="55"/>
      <c r="BZ511" s="55"/>
      <c r="CA511" s="55"/>
      <c r="CB511" s="55"/>
    </row>
    <row r="512" spans="1:80" s="60" customFormat="1" x14ac:dyDescent="0.2">
      <c r="A512" s="55"/>
      <c r="B512" s="55"/>
      <c r="C512" s="55"/>
      <c r="D512" s="55"/>
      <c r="E512" s="55"/>
      <c r="F512" s="55"/>
      <c r="G512" s="55"/>
      <c r="H512" s="55"/>
      <c r="I512" s="55"/>
      <c r="J512" s="55"/>
      <c r="K512" s="55"/>
      <c r="L512" s="55"/>
      <c r="M512" s="55"/>
      <c r="N512" s="55"/>
      <c r="O512" s="55"/>
      <c r="P512" s="55"/>
      <c r="Q512" s="55"/>
      <c r="R512" s="55"/>
      <c r="S512" s="55"/>
      <c r="T512" s="55"/>
      <c r="U512" s="55"/>
      <c r="V512" s="55"/>
      <c r="W512" s="55"/>
      <c r="X512" s="55"/>
      <c r="Y512" s="55"/>
      <c r="Z512" s="55"/>
      <c r="AA512" s="55"/>
      <c r="AB512" s="55"/>
      <c r="AC512" s="55"/>
      <c r="AD512" s="55"/>
      <c r="AE512" s="55"/>
      <c r="AF512" s="55"/>
      <c r="AG512" s="55"/>
      <c r="AH512" s="55"/>
      <c r="AI512" s="55"/>
      <c r="AJ512" s="55"/>
      <c r="AK512" s="55"/>
      <c r="AL512" s="55"/>
      <c r="AM512" s="55"/>
      <c r="AN512" s="55"/>
      <c r="AO512" s="55"/>
      <c r="AP512" s="55"/>
      <c r="AQ512" s="55"/>
      <c r="AR512" s="55"/>
      <c r="AS512" s="55"/>
      <c r="AT512" s="55"/>
      <c r="AU512" s="55"/>
      <c r="AV512" s="55"/>
      <c r="AW512" s="55"/>
      <c r="AX512" s="55"/>
      <c r="AY512" s="55"/>
      <c r="AZ512" s="55"/>
      <c r="BA512" s="55"/>
      <c r="BB512" s="55"/>
      <c r="BC512" s="55"/>
      <c r="BD512" s="55"/>
      <c r="BE512" s="55"/>
      <c r="BF512" s="55"/>
      <c r="BG512" s="55"/>
      <c r="BH512" s="55"/>
      <c r="BI512" s="55"/>
      <c r="BJ512" s="55"/>
      <c r="BK512" s="55"/>
      <c r="BL512" s="55"/>
      <c r="BM512" s="55"/>
      <c r="BN512" s="55"/>
      <c r="BO512" s="55"/>
      <c r="BP512" s="55"/>
      <c r="BQ512" s="55"/>
      <c r="BR512" s="55"/>
      <c r="BS512" s="55"/>
      <c r="BT512" s="55"/>
      <c r="BU512" s="55"/>
      <c r="BV512" s="55"/>
      <c r="BW512" s="55"/>
      <c r="BX512" s="55"/>
      <c r="BY512" s="55"/>
      <c r="BZ512" s="55"/>
      <c r="CA512" s="55"/>
      <c r="CB512" s="55"/>
    </row>
    <row r="513" spans="1:80" s="60" customFormat="1" x14ac:dyDescent="0.2">
      <c r="A513" s="55"/>
      <c r="B513" s="55"/>
      <c r="C513" s="55"/>
      <c r="D513" s="55"/>
      <c r="E513" s="55"/>
      <c r="F513" s="55"/>
      <c r="G513" s="55"/>
      <c r="H513" s="55"/>
      <c r="I513" s="55"/>
      <c r="J513" s="55"/>
      <c r="K513" s="55"/>
      <c r="L513" s="55"/>
      <c r="M513" s="55"/>
      <c r="N513" s="55"/>
      <c r="O513" s="55"/>
      <c r="P513" s="55"/>
      <c r="Q513" s="55"/>
      <c r="R513" s="55"/>
      <c r="S513" s="55"/>
      <c r="T513" s="55"/>
      <c r="U513" s="55"/>
      <c r="V513" s="55"/>
      <c r="W513" s="55"/>
      <c r="X513" s="55"/>
      <c r="Y513" s="55"/>
      <c r="Z513" s="55"/>
      <c r="AA513" s="55"/>
      <c r="AB513" s="55"/>
      <c r="AC513" s="55"/>
      <c r="AD513" s="55"/>
      <c r="AE513" s="55"/>
      <c r="AF513" s="55"/>
      <c r="AG513" s="55"/>
      <c r="AH513" s="55"/>
      <c r="AI513" s="55"/>
      <c r="AJ513" s="55"/>
      <c r="AK513" s="55"/>
      <c r="AL513" s="55"/>
      <c r="AM513" s="55"/>
      <c r="AN513" s="55"/>
      <c r="AO513" s="55"/>
      <c r="AP513" s="55"/>
      <c r="AQ513" s="55"/>
      <c r="AR513" s="55"/>
      <c r="AS513" s="55"/>
      <c r="AT513" s="55"/>
      <c r="AU513" s="55"/>
      <c r="AV513" s="55"/>
      <c r="AW513" s="55"/>
      <c r="AX513" s="55"/>
      <c r="AY513" s="55"/>
      <c r="AZ513" s="55"/>
      <c r="BA513" s="55"/>
      <c r="BB513" s="55"/>
      <c r="BC513" s="55"/>
      <c r="BD513" s="55"/>
      <c r="BE513" s="55"/>
      <c r="BF513" s="55"/>
      <c r="BG513" s="55"/>
      <c r="BH513" s="55"/>
      <c r="BI513" s="55"/>
      <c r="BJ513" s="55"/>
      <c r="BK513" s="55"/>
      <c r="BL513" s="55"/>
      <c r="BM513" s="55"/>
      <c r="BN513" s="55"/>
      <c r="BO513" s="55"/>
      <c r="BP513" s="55"/>
      <c r="BQ513" s="55"/>
      <c r="BR513" s="55"/>
      <c r="BS513" s="55"/>
      <c r="BT513" s="55"/>
      <c r="BU513" s="55"/>
      <c r="BV513" s="55"/>
      <c r="BW513" s="55"/>
      <c r="BX513" s="55"/>
      <c r="BY513" s="55"/>
      <c r="BZ513" s="55"/>
      <c r="CA513" s="55"/>
      <c r="CB513" s="55"/>
    </row>
    <row r="514" spans="1:80" s="60" customFormat="1" x14ac:dyDescent="0.2">
      <c r="A514" s="55"/>
      <c r="B514" s="55"/>
      <c r="C514" s="55"/>
      <c r="D514" s="55"/>
      <c r="E514" s="55"/>
      <c r="F514" s="55"/>
      <c r="G514" s="55"/>
      <c r="H514" s="55"/>
      <c r="I514" s="55"/>
      <c r="J514" s="55"/>
      <c r="K514" s="55"/>
      <c r="L514" s="55"/>
      <c r="M514" s="55"/>
      <c r="N514" s="55"/>
      <c r="O514" s="55"/>
      <c r="P514" s="55"/>
      <c r="Q514" s="55"/>
      <c r="R514" s="55"/>
      <c r="S514" s="55"/>
      <c r="T514" s="55"/>
      <c r="U514" s="55"/>
      <c r="V514" s="55"/>
      <c r="W514" s="55"/>
      <c r="X514" s="55"/>
      <c r="Y514" s="55"/>
      <c r="Z514" s="55"/>
      <c r="AA514" s="55"/>
      <c r="AB514" s="55"/>
      <c r="AC514" s="55"/>
      <c r="AD514" s="55"/>
      <c r="AE514" s="55"/>
      <c r="AF514" s="55"/>
      <c r="AG514" s="55"/>
      <c r="AH514" s="55"/>
      <c r="AI514" s="55"/>
      <c r="AJ514" s="55"/>
      <c r="AK514" s="55"/>
      <c r="AL514" s="55"/>
      <c r="AM514" s="55"/>
      <c r="AN514" s="55"/>
      <c r="AO514" s="55"/>
      <c r="AP514" s="55"/>
      <c r="AQ514" s="55"/>
      <c r="AR514" s="55"/>
      <c r="AS514" s="55"/>
      <c r="AT514" s="55"/>
      <c r="AU514" s="55"/>
      <c r="AV514" s="55"/>
      <c r="AW514" s="55"/>
      <c r="AX514" s="55"/>
      <c r="AY514" s="55"/>
      <c r="AZ514" s="55"/>
      <c r="BA514" s="55"/>
      <c r="BB514" s="55"/>
      <c r="BC514" s="55"/>
      <c r="BD514" s="55"/>
      <c r="BE514" s="55"/>
      <c r="BF514" s="55"/>
      <c r="BG514" s="55"/>
      <c r="BH514" s="55"/>
      <c r="BI514" s="55"/>
      <c r="BJ514" s="55"/>
      <c r="BK514" s="55"/>
      <c r="BL514" s="55"/>
      <c r="BM514" s="55"/>
      <c r="BN514" s="55"/>
      <c r="BO514" s="55"/>
      <c r="BP514" s="55"/>
      <c r="BQ514" s="55"/>
      <c r="BR514" s="55"/>
      <c r="BS514" s="55"/>
      <c r="BT514" s="55"/>
      <c r="BU514" s="55"/>
      <c r="BV514" s="55"/>
      <c r="BW514" s="55"/>
      <c r="BX514" s="55"/>
      <c r="BY514" s="55"/>
      <c r="BZ514" s="55"/>
      <c r="CA514" s="55"/>
      <c r="CB514" s="55"/>
    </row>
    <row r="515" spans="1:80" s="60" customFormat="1" x14ac:dyDescent="0.2">
      <c r="A515" s="55"/>
      <c r="B515" s="55"/>
      <c r="C515" s="55"/>
      <c r="D515" s="55"/>
      <c r="E515" s="55"/>
      <c r="F515" s="55"/>
      <c r="G515" s="55"/>
      <c r="H515" s="55"/>
      <c r="I515" s="55"/>
      <c r="J515" s="55"/>
      <c r="K515" s="55"/>
      <c r="L515" s="55"/>
      <c r="M515" s="55"/>
      <c r="N515" s="55"/>
      <c r="O515" s="55"/>
      <c r="P515" s="55"/>
      <c r="Q515" s="55"/>
      <c r="R515" s="55"/>
      <c r="S515" s="55"/>
      <c r="T515" s="55"/>
      <c r="U515" s="55"/>
      <c r="V515" s="55"/>
      <c r="W515" s="55"/>
      <c r="X515" s="55"/>
      <c r="Y515" s="55"/>
      <c r="Z515" s="55"/>
      <c r="AA515" s="55"/>
      <c r="AB515" s="55"/>
      <c r="AC515" s="55"/>
      <c r="AD515" s="55"/>
      <c r="AE515" s="55"/>
      <c r="AF515" s="55"/>
      <c r="AG515" s="55"/>
      <c r="AH515" s="55"/>
      <c r="AI515" s="55"/>
      <c r="AJ515" s="55"/>
      <c r="AK515" s="55"/>
      <c r="AL515" s="55"/>
      <c r="AM515" s="55"/>
      <c r="AN515" s="55"/>
      <c r="AO515" s="55"/>
      <c r="AP515" s="55"/>
      <c r="AQ515" s="55"/>
      <c r="AR515" s="55"/>
      <c r="AS515" s="55"/>
      <c r="AT515" s="55"/>
      <c r="AU515" s="55"/>
      <c r="AV515" s="55"/>
      <c r="AW515" s="55"/>
      <c r="AX515" s="55"/>
      <c r="AY515" s="55"/>
      <c r="AZ515" s="55"/>
      <c r="BA515" s="55"/>
      <c r="BB515" s="55"/>
      <c r="BC515" s="55"/>
      <c r="BD515" s="55"/>
      <c r="BE515" s="55"/>
      <c r="BF515" s="55"/>
      <c r="BG515" s="55"/>
      <c r="BH515" s="55"/>
      <c r="BI515" s="55"/>
      <c r="BJ515" s="55"/>
      <c r="BK515" s="55"/>
      <c r="BL515" s="55"/>
      <c r="BM515" s="55"/>
      <c r="BN515" s="55"/>
      <c r="BO515" s="55"/>
      <c r="BP515" s="55"/>
      <c r="BQ515" s="55"/>
      <c r="BR515" s="55"/>
      <c r="BS515" s="55"/>
      <c r="BT515" s="55"/>
      <c r="BU515" s="55"/>
      <c r="BV515" s="55"/>
      <c r="BW515" s="55"/>
      <c r="BX515" s="55"/>
      <c r="BY515" s="55"/>
      <c r="BZ515" s="55"/>
      <c r="CA515" s="55"/>
      <c r="CB515" s="55"/>
    </row>
    <row r="516" spans="1:80" s="60" customFormat="1" x14ac:dyDescent="0.2">
      <c r="A516" s="55"/>
      <c r="B516" s="55"/>
      <c r="C516" s="55"/>
      <c r="D516" s="55"/>
      <c r="E516" s="55"/>
      <c r="F516" s="55"/>
      <c r="G516" s="55"/>
      <c r="H516" s="55"/>
      <c r="I516" s="55"/>
      <c r="J516" s="55"/>
      <c r="K516" s="55"/>
      <c r="L516" s="55"/>
      <c r="M516" s="55"/>
      <c r="N516" s="55"/>
      <c r="O516" s="55"/>
      <c r="P516" s="55"/>
      <c r="Q516" s="55"/>
      <c r="R516" s="55"/>
      <c r="S516" s="55"/>
      <c r="T516" s="55"/>
      <c r="U516" s="55"/>
      <c r="V516" s="55"/>
      <c r="W516" s="55"/>
      <c r="X516" s="55"/>
      <c r="Y516" s="55"/>
      <c r="Z516" s="55"/>
      <c r="AA516" s="55"/>
      <c r="AB516" s="55"/>
      <c r="AC516" s="55"/>
      <c r="AD516" s="55"/>
      <c r="AE516" s="55"/>
      <c r="AF516" s="55"/>
      <c r="AG516" s="55"/>
      <c r="AH516" s="55"/>
      <c r="AI516" s="55"/>
      <c r="AJ516" s="55"/>
      <c r="AK516" s="55"/>
      <c r="AL516" s="55"/>
      <c r="AM516" s="55"/>
      <c r="AN516" s="55"/>
      <c r="AO516" s="55"/>
      <c r="AP516" s="55"/>
      <c r="AQ516" s="55"/>
      <c r="AR516" s="55"/>
      <c r="AS516" s="55"/>
      <c r="AT516" s="55"/>
      <c r="AU516" s="55"/>
      <c r="AV516" s="55"/>
      <c r="AW516" s="55"/>
      <c r="AX516" s="55"/>
      <c r="AY516" s="55"/>
      <c r="AZ516" s="55"/>
      <c r="BA516" s="55"/>
      <c r="BB516" s="55"/>
      <c r="BC516" s="55"/>
      <c r="BD516" s="55"/>
      <c r="BE516" s="55"/>
      <c r="BF516" s="55"/>
      <c r="BG516" s="55"/>
      <c r="BH516" s="55"/>
      <c r="BI516" s="55"/>
      <c r="BJ516" s="55"/>
      <c r="BK516" s="55"/>
      <c r="BL516" s="55"/>
      <c r="BM516" s="55"/>
      <c r="BN516" s="55"/>
      <c r="BO516" s="55"/>
      <c r="BP516" s="55"/>
      <c r="BQ516" s="55"/>
      <c r="BR516" s="55"/>
      <c r="BS516" s="55"/>
      <c r="BT516" s="55"/>
      <c r="BU516" s="55"/>
      <c r="BV516" s="55"/>
      <c r="BW516" s="55"/>
      <c r="BX516" s="55"/>
      <c r="BY516" s="55"/>
      <c r="BZ516" s="55"/>
      <c r="CA516" s="55"/>
      <c r="CB516" s="55"/>
    </row>
    <row r="517" spans="1:80" s="60" customFormat="1" x14ac:dyDescent="0.2">
      <c r="A517" s="55"/>
      <c r="B517" s="55"/>
      <c r="C517" s="55"/>
      <c r="D517" s="55"/>
      <c r="E517" s="55"/>
      <c r="F517" s="55"/>
      <c r="G517" s="55"/>
      <c r="H517" s="55"/>
      <c r="I517" s="55"/>
      <c r="J517" s="55"/>
      <c r="K517" s="55"/>
      <c r="L517" s="55"/>
      <c r="M517" s="55"/>
      <c r="N517" s="55"/>
      <c r="O517" s="55"/>
      <c r="P517" s="55"/>
      <c r="Q517" s="55"/>
      <c r="R517" s="55"/>
      <c r="S517" s="55"/>
      <c r="T517" s="55"/>
      <c r="U517" s="55"/>
      <c r="V517" s="55"/>
      <c r="W517" s="55"/>
      <c r="X517" s="55"/>
      <c r="Y517" s="55"/>
      <c r="Z517" s="55"/>
      <c r="AA517" s="55"/>
      <c r="AB517" s="55"/>
      <c r="AC517" s="55"/>
      <c r="AD517" s="55"/>
      <c r="AE517" s="55"/>
      <c r="AF517" s="55"/>
      <c r="AG517" s="55"/>
      <c r="AH517" s="55"/>
      <c r="AI517" s="55"/>
      <c r="AJ517" s="55"/>
      <c r="AK517" s="55"/>
      <c r="AL517" s="55"/>
      <c r="AM517" s="55"/>
      <c r="AN517" s="55"/>
      <c r="AO517" s="55"/>
      <c r="AP517" s="55"/>
      <c r="AQ517" s="55"/>
      <c r="AR517" s="55"/>
      <c r="AS517" s="55"/>
      <c r="AT517" s="55"/>
      <c r="AU517" s="55"/>
      <c r="AV517" s="55"/>
      <c r="AW517" s="55"/>
      <c r="AX517" s="55"/>
      <c r="AY517" s="55"/>
      <c r="AZ517" s="55"/>
      <c r="BA517" s="55"/>
      <c r="BB517" s="55"/>
      <c r="BC517" s="55"/>
      <c r="BD517" s="55"/>
      <c r="BE517" s="55"/>
      <c r="BF517" s="55"/>
      <c r="BG517" s="55"/>
      <c r="BH517" s="55"/>
      <c r="BI517" s="55"/>
      <c r="BJ517" s="55"/>
      <c r="BK517" s="55"/>
      <c r="BL517" s="55"/>
      <c r="BM517" s="55"/>
      <c r="BN517" s="55"/>
      <c r="BO517" s="55"/>
      <c r="BP517" s="55"/>
      <c r="BQ517" s="55"/>
      <c r="BR517" s="55"/>
      <c r="BS517" s="55"/>
      <c r="BT517" s="55"/>
      <c r="BU517" s="55"/>
      <c r="BV517" s="55"/>
      <c r="BW517" s="55"/>
      <c r="BX517" s="55"/>
      <c r="BY517" s="55"/>
      <c r="BZ517" s="55"/>
      <c r="CA517" s="55"/>
      <c r="CB517" s="55"/>
    </row>
    <row r="518" spans="1:80" s="60" customFormat="1" x14ac:dyDescent="0.2">
      <c r="A518" s="55"/>
      <c r="B518" s="55"/>
      <c r="C518" s="55"/>
      <c r="D518" s="55"/>
      <c r="E518" s="55"/>
      <c r="F518" s="55"/>
      <c r="G518" s="55"/>
      <c r="H518" s="55"/>
      <c r="I518" s="55"/>
      <c r="J518" s="55"/>
      <c r="K518" s="55"/>
      <c r="L518" s="55"/>
      <c r="M518" s="55"/>
      <c r="N518" s="55"/>
      <c r="O518" s="55"/>
      <c r="P518" s="55"/>
      <c r="Q518" s="55"/>
      <c r="R518" s="55"/>
      <c r="S518" s="55"/>
      <c r="T518" s="55"/>
      <c r="U518" s="55"/>
      <c r="V518" s="55"/>
      <c r="W518" s="55"/>
      <c r="X518" s="55"/>
      <c r="Y518" s="55"/>
      <c r="Z518" s="55"/>
      <c r="AA518" s="55"/>
      <c r="AB518" s="55"/>
      <c r="AC518" s="55"/>
      <c r="AD518" s="55"/>
      <c r="AE518" s="55"/>
      <c r="AF518" s="55"/>
      <c r="AG518" s="55"/>
      <c r="AH518" s="55"/>
      <c r="AI518" s="55"/>
      <c r="AJ518" s="55"/>
      <c r="AK518" s="55"/>
      <c r="AL518" s="55"/>
      <c r="AM518" s="55"/>
      <c r="AN518" s="55"/>
      <c r="AO518" s="55"/>
      <c r="AP518" s="55"/>
      <c r="AQ518" s="55"/>
      <c r="AR518" s="55"/>
      <c r="AS518" s="55"/>
      <c r="AT518" s="55"/>
      <c r="AU518" s="55"/>
      <c r="AV518" s="55"/>
      <c r="AW518" s="55"/>
      <c r="AX518" s="55"/>
      <c r="AY518" s="55"/>
      <c r="AZ518" s="55"/>
      <c r="BA518" s="55"/>
      <c r="BB518" s="55"/>
      <c r="BC518" s="55"/>
      <c r="BD518" s="55"/>
      <c r="BE518" s="55"/>
      <c r="BF518" s="55"/>
      <c r="BG518" s="55"/>
      <c r="BH518" s="55"/>
      <c r="BI518" s="55"/>
      <c r="BJ518" s="55"/>
      <c r="BK518" s="55"/>
      <c r="BL518" s="55"/>
      <c r="BM518" s="55"/>
      <c r="BN518" s="55"/>
      <c r="BO518" s="55"/>
      <c r="BP518" s="55"/>
      <c r="BQ518" s="55"/>
      <c r="BR518" s="55"/>
      <c r="BS518" s="55"/>
      <c r="BT518" s="55"/>
      <c r="BU518" s="55"/>
      <c r="BV518" s="55"/>
      <c r="BW518" s="55"/>
      <c r="BX518" s="55"/>
      <c r="BY518" s="55"/>
      <c r="BZ518" s="55"/>
      <c r="CA518" s="55"/>
      <c r="CB518" s="55"/>
    </row>
    <row r="519" spans="1:80" s="60" customFormat="1" x14ac:dyDescent="0.2">
      <c r="A519" s="55"/>
      <c r="B519" s="55"/>
      <c r="C519" s="55"/>
      <c r="D519" s="55"/>
      <c r="E519" s="55"/>
      <c r="F519" s="55"/>
      <c r="G519" s="55"/>
      <c r="H519" s="55"/>
      <c r="I519" s="55"/>
      <c r="J519" s="55"/>
      <c r="K519" s="55"/>
      <c r="L519" s="55"/>
      <c r="M519" s="55"/>
      <c r="N519" s="55"/>
      <c r="O519" s="55"/>
      <c r="P519" s="55"/>
      <c r="Q519" s="55"/>
      <c r="R519" s="55"/>
      <c r="S519" s="55"/>
      <c r="T519" s="55"/>
      <c r="U519" s="55"/>
      <c r="V519" s="55"/>
      <c r="W519" s="55"/>
      <c r="X519" s="55"/>
      <c r="Y519" s="55"/>
      <c r="Z519" s="55"/>
      <c r="AA519" s="55"/>
      <c r="AB519" s="55"/>
      <c r="AC519" s="55"/>
      <c r="AD519" s="55"/>
      <c r="AE519" s="55"/>
      <c r="AF519" s="55"/>
      <c r="AG519" s="55"/>
      <c r="AH519" s="55"/>
      <c r="AI519" s="55"/>
      <c r="AJ519" s="55"/>
      <c r="AK519" s="55"/>
      <c r="AL519" s="55"/>
      <c r="AM519" s="55"/>
      <c r="AN519" s="55"/>
      <c r="AO519" s="55"/>
      <c r="AP519" s="55"/>
      <c r="AQ519" s="55"/>
      <c r="AR519" s="55"/>
      <c r="AS519" s="55"/>
      <c r="AT519" s="55"/>
      <c r="AU519" s="55"/>
      <c r="AV519" s="55"/>
      <c r="AW519" s="55"/>
      <c r="AX519" s="55"/>
      <c r="AY519" s="55"/>
      <c r="AZ519" s="55"/>
      <c r="BA519" s="55"/>
      <c r="BB519" s="55"/>
      <c r="BC519" s="55"/>
      <c r="BD519" s="55"/>
      <c r="BE519" s="55"/>
      <c r="BF519" s="55"/>
      <c r="BG519" s="55"/>
      <c r="BH519" s="55"/>
      <c r="BI519" s="55"/>
      <c r="BJ519" s="55"/>
      <c r="BK519" s="55"/>
      <c r="BL519" s="55"/>
      <c r="BM519" s="55"/>
      <c r="BN519" s="55"/>
      <c r="BO519" s="55"/>
      <c r="BP519" s="55"/>
      <c r="BQ519" s="55"/>
      <c r="BR519" s="55"/>
      <c r="BS519" s="55"/>
      <c r="BT519" s="55"/>
      <c r="BU519" s="55"/>
      <c r="BV519" s="55"/>
      <c r="BW519" s="55"/>
      <c r="BX519" s="55"/>
      <c r="BY519" s="55"/>
      <c r="BZ519" s="55"/>
      <c r="CA519" s="55"/>
      <c r="CB519" s="55"/>
    </row>
    <row r="520" spans="1:80" s="60" customFormat="1" x14ac:dyDescent="0.2">
      <c r="A520" s="55"/>
      <c r="B520" s="55"/>
      <c r="C520" s="55"/>
      <c r="D520" s="55"/>
      <c r="E520" s="55"/>
      <c r="F520" s="55"/>
      <c r="G520" s="55"/>
      <c r="H520" s="55"/>
      <c r="I520" s="55"/>
      <c r="J520" s="55"/>
      <c r="K520" s="55"/>
      <c r="L520" s="55"/>
      <c r="M520" s="55"/>
      <c r="N520" s="55"/>
      <c r="O520" s="55"/>
      <c r="P520" s="55"/>
      <c r="Q520" s="55"/>
      <c r="R520" s="55"/>
      <c r="S520" s="55"/>
      <c r="T520" s="55"/>
      <c r="U520" s="55"/>
      <c r="V520" s="55"/>
      <c r="W520" s="55"/>
      <c r="X520" s="55"/>
      <c r="Y520" s="55"/>
      <c r="Z520" s="55"/>
      <c r="AA520" s="55"/>
      <c r="AB520" s="55"/>
      <c r="AC520" s="55"/>
      <c r="AD520" s="55"/>
      <c r="AE520" s="55"/>
      <c r="AF520" s="55"/>
      <c r="AG520" s="55"/>
      <c r="AH520" s="55"/>
      <c r="AI520" s="55"/>
      <c r="AJ520" s="55"/>
      <c r="AK520" s="55"/>
      <c r="AL520" s="55"/>
      <c r="AM520" s="55"/>
      <c r="AN520" s="55"/>
      <c r="AO520" s="55"/>
      <c r="AP520" s="55"/>
      <c r="AQ520" s="55"/>
      <c r="AR520" s="55"/>
      <c r="AS520" s="55"/>
      <c r="AT520" s="55"/>
      <c r="AU520" s="55"/>
      <c r="AV520" s="55"/>
      <c r="AW520" s="55"/>
      <c r="AX520" s="55"/>
      <c r="AY520" s="55"/>
      <c r="AZ520" s="55"/>
      <c r="BA520" s="55"/>
      <c r="BB520" s="55"/>
      <c r="BC520" s="55"/>
      <c r="BD520" s="55"/>
      <c r="BE520" s="55"/>
      <c r="BF520" s="55"/>
      <c r="BG520" s="55"/>
      <c r="BH520" s="55"/>
      <c r="BI520" s="55"/>
      <c r="BJ520" s="55"/>
      <c r="BK520" s="55"/>
      <c r="BL520" s="55"/>
      <c r="BM520" s="55"/>
      <c r="BN520" s="55"/>
      <c r="BO520" s="55"/>
      <c r="BP520" s="55"/>
      <c r="BQ520" s="55"/>
      <c r="BR520" s="55"/>
      <c r="BS520" s="55"/>
      <c r="BT520" s="55"/>
      <c r="BU520" s="55"/>
      <c r="BV520" s="55"/>
      <c r="BW520" s="55"/>
      <c r="BX520" s="55"/>
      <c r="BY520" s="55"/>
      <c r="BZ520" s="55"/>
      <c r="CA520" s="55"/>
      <c r="CB520" s="55"/>
    </row>
    <row r="521" spans="1:80" s="60" customFormat="1" x14ac:dyDescent="0.2">
      <c r="A521" s="55"/>
      <c r="B521" s="55"/>
      <c r="C521" s="55"/>
      <c r="D521" s="55"/>
      <c r="E521" s="55"/>
      <c r="F521" s="55"/>
      <c r="G521" s="55"/>
      <c r="H521" s="55"/>
      <c r="I521" s="55"/>
      <c r="J521" s="55"/>
      <c r="K521" s="55"/>
      <c r="L521" s="55"/>
      <c r="M521" s="55"/>
      <c r="N521" s="55"/>
      <c r="O521" s="55"/>
      <c r="P521" s="55"/>
      <c r="Q521" s="55"/>
      <c r="R521" s="55"/>
      <c r="S521" s="55"/>
      <c r="T521" s="55"/>
      <c r="U521" s="55"/>
      <c r="V521" s="55"/>
      <c r="W521" s="55"/>
      <c r="X521" s="55"/>
      <c r="Y521" s="55"/>
      <c r="Z521" s="55"/>
      <c r="AA521" s="55"/>
      <c r="AB521" s="55"/>
      <c r="AC521" s="55"/>
      <c r="AD521" s="55"/>
      <c r="AE521" s="55"/>
      <c r="AF521" s="55"/>
      <c r="AG521" s="55"/>
      <c r="AH521" s="55"/>
      <c r="AI521" s="55"/>
      <c r="AJ521" s="55"/>
      <c r="AK521" s="55"/>
      <c r="AL521" s="55"/>
      <c r="AM521" s="55"/>
      <c r="AN521" s="55"/>
      <c r="AO521" s="55"/>
      <c r="AP521" s="55"/>
      <c r="AQ521" s="55"/>
      <c r="AR521" s="55"/>
      <c r="AS521" s="55"/>
      <c r="AT521" s="55"/>
      <c r="AU521" s="55"/>
      <c r="AV521" s="55"/>
      <c r="AW521" s="55"/>
      <c r="AX521" s="55"/>
      <c r="AY521" s="55"/>
      <c r="AZ521" s="55"/>
      <c r="BA521" s="55"/>
      <c r="BB521" s="55"/>
      <c r="BC521" s="55"/>
      <c r="BD521" s="55"/>
      <c r="BE521" s="55"/>
      <c r="BF521" s="55"/>
      <c r="BG521" s="55"/>
      <c r="BH521" s="55"/>
      <c r="BI521" s="55"/>
      <c r="BJ521" s="55"/>
      <c r="BK521" s="55"/>
      <c r="BL521" s="55"/>
      <c r="BM521" s="55"/>
      <c r="BN521" s="55"/>
      <c r="BO521" s="55"/>
      <c r="BP521" s="55"/>
      <c r="BQ521" s="55"/>
      <c r="BR521" s="55"/>
      <c r="BS521" s="55"/>
      <c r="BT521" s="55"/>
      <c r="BU521" s="55"/>
      <c r="BV521" s="55"/>
      <c r="BW521" s="55"/>
      <c r="BX521" s="55"/>
      <c r="BY521" s="55"/>
      <c r="BZ521" s="55"/>
      <c r="CA521" s="55"/>
      <c r="CB521" s="55"/>
    </row>
    <row r="522" spans="1:80" s="60" customFormat="1" x14ac:dyDescent="0.2">
      <c r="A522" s="55"/>
      <c r="B522" s="55"/>
      <c r="C522" s="55"/>
      <c r="D522" s="55"/>
      <c r="E522" s="55"/>
      <c r="F522" s="55"/>
      <c r="G522" s="55"/>
      <c r="H522" s="55"/>
      <c r="I522" s="55"/>
      <c r="J522" s="55"/>
      <c r="K522" s="55"/>
      <c r="L522" s="55"/>
      <c r="M522" s="55"/>
      <c r="N522" s="55"/>
      <c r="O522" s="55"/>
      <c r="P522" s="55"/>
      <c r="Q522" s="55"/>
      <c r="R522" s="55"/>
      <c r="S522" s="55"/>
      <c r="T522" s="55"/>
      <c r="U522" s="55"/>
      <c r="V522" s="55"/>
      <c r="W522" s="55"/>
      <c r="X522" s="55"/>
      <c r="Y522" s="55"/>
      <c r="Z522" s="55"/>
      <c r="AA522" s="55"/>
      <c r="AB522" s="55"/>
      <c r="AC522" s="55"/>
      <c r="AD522" s="55"/>
      <c r="AE522" s="55"/>
      <c r="AF522" s="55"/>
      <c r="AG522" s="55"/>
      <c r="AH522" s="55"/>
      <c r="AI522" s="55"/>
      <c r="AJ522" s="55"/>
      <c r="AK522" s="55"/>
      <c r="AL522" s="55"/>
      <c r="AM522" s="55"/>
      <c r="AN522" s="55"/>
      <c r="AO522" s="55"/>
      <c r="AP522" s="55"/>
      <c r="AQ522" s="55"/>
      <c r="AR522" s="55"/>
      <c r="AS522" s="55"/>
      <c r="AT522" s="55"/>
      <c r="AU522" s="55"/>
      <c r="AV522" s="55"/>
      <c r="AW522" s="55"/>
      <c r="AX522" s="55"/>
      <c r="AY522" s="55"/>
      <c r="AZ522" s="55"/>
      <c r="BA522" s="55"/>
      <c r="BB522" s="55"/>
      <c r="BC522" s="55"/>
      <c r="BD522" s="55"/>
      <c r="BE522" s="55"/>
      <c r="BF522" s="55"/>
      <c r="BG522" s="55"/>
      <c r="BH522" s="55"/>
      <c r="BI522" s="55"/>
      <c r="BJ522" s="55"/>
      <c r="BK522" s="55"/>
      <c r="BL522" s="55"/>
      <c r="BM522" s="55"/>
      <c r="BN522" s="55"/>
      <c r="BO522" s="55"/>
      <c r="BP522" s="55"/>
      <c r="BQ522" s="55"/>
      <c r="BR522" s="55"/>
      <c r="BS522" s="55"/>
      <c r="BT522" s="55"/>
      <c r="BU522" s="55"/>
      <c r="BV522" s="55"/>
      <c r="BW522" s="55"/>
      <c r="BX522" s="55"/>
      <c r="BY522" s="55"/>
      <c r="BZ522" s="55"/>
      <c r="CA522" s="55"/>
      <c r="CB522" s="55"/>
    </row>
    <row r="523" spans="1:80" s="60" customFormat="1" x14ac:dyDescent="0.2">
      <c r="A523" s="55"/>
      <c r="B523" s="55"/>
      <c r="C523" s="55"/>
      <c r="D523" s="55"/>
      <c r="E523" s="55"/>
      <c r="F523" s="55"/>
      <c r="G523" s="55"/>
      <c r="H523" s="55"/>
      <c r="I523" s="55"/>
      <c r="J523" s="55"/>
      <c r="K523" s="55"/>
      <c r="L523" s="55"/>
      <c r="M523" s="55"/>
      <c r="N523" s="55"/>
      <c r="O523" s="55"/>
      <c r="P523" s="55"/>
      <c r="Q523" s="55"/>
      <c r="R523" s="55"/>
      <c r="S523" s="55"/>
      <c r="T523" s="55"/>
      <c r="U523" s="55"/>
      <c r="V523" s="55"/>
      <c r="W523" s="55"/>
      <c r="X523" s="55"/>
      <c r="Y523" s="55"/>
      <c r="Z523" s="55"/>
      <c r="AA523" s="55"/>
      <c r="AB523" s="55"/>
      <c r="AC523" s="55"/>
      <c r="AD523" s="55"/>
      <c r="AE523" s="55"/>
      <c r="AF523" s="55"/>
      <c r="AG523" s="55"/>
      <c r="AH523" s="55"/>
      <c r="AI523" s="55"/>
      <c r="AJ523" s="55"/>
      <c r="AK523" s="55"/>
      <c r="AL523" s="55"/>
      <c r="AM523" s="55"/>
      <c r="AN523" s="55"/>
      <c r="AO523" s="55"/>
      <c r="AP523" s="55"/>
      <c r="AQ523" s="55"/>
      <c r="AR523" s="55"/>
      <c r="AS523" s="55"/>
      <c r="AT523" s="55"/>
      <c r="AU523" s="55"/>
      <c r="AV523" s="55"/>
      <c r="AW523" s="55"/>
      <c r="AX523" s="55"/>
      <c r="AY523" s="55"/>
      <c r="AZ523" s="55"/>
      <c r="BA523" s="55"/>
      <c r="BB523" s="55"/>
      <c r="BC523" s="55"/>
      <c r="BD523" s="55"/>
      <c r="BE523" s="55"/>
      <c r="BF523" s="55"/>
      <c r="BG523" s="55"/>
      <c r="BH523" s="55"/>
      <c r="BI523" s="55"/>
      <c r="BJ523" s="55"/>
      <c r="BK523" s="55"/>
      <c r="BL523" s="55"/>
      <c r="BM523" s="55"/>
      <c r="BN523" s="55"/>
      <c r="BO523" s="55"/>
      <c r="BP523" s="55"/>
      <c r="BQ523" s="55"/>
      <c r="BR523" s="55"/>
      <c r="BS523" s="55"/>
      <c r="BT523" s="55"/>
      <c r="BU523" s="55"/>
      <c r="BV523" s="55"/>
      <c r="BW523" s="55"/>
      <c r="BX523" s="55"/>
      <c r="BY523" s="55"/>
      <c r="BZ523" s="55"/>
      <c r="CA523" s="55"/>
      <c r="CB523" s="55"/>
    </row>
    <row r="524" spans="1:80" s="60" customFormat="1" x14ac:dyDescent="0.2">
      <c r="A524" s="55"/>
      <c r="B524" s="55"/>
      <c r="C524" s="55"/>
      <c r="D524" s="55"/>
      <c r="E524" s="55"/>
      <c r="F524" s="55"/>
      <c r="G524" s="55"/>
      <c r="H524" s="55"/>
      <c r="I524" s="55"/>
      <c r="J524" s="55"/>
      <c r="K524" s="55"/>
      <c r="L524" s="55"/>
      <c r="M524" s="55"/>
      <c r="N524" s="55"/>
      <c r="O524" s="55"/>
      <c r="P524" s="55"/>
      <c r="Q524" s="55"/>
      <c r="R524" s="55"/>
      <c r="S524" s="55"/>
      <c r="T524" s="55"/>
      <c r="U524" s="55"/>
      <c r="V524" s="55"/>
      <c r="W524" s="55"/>
      <c r="X524" s="55"/>
      <c r="Y524" s="55"/>
      <c r="Z524" s="55"/>
      <c r="AA524" s="55"/>
      <c r="AB524" s="55"/>
      <c r="AC524" s="55"/>
      <c r="AD524" s="55"/>
      <c r="AE524" s="55"/>
      <c r="AF524" s="55"/>
      <c r="AG524" s="55"/>
      <c r="AH524" s="55"/>
      <c r="AI524" s="55"/>
      <c r="AJ524" s="55"/>
      <c r="AK524" s="55"/>
      <c r="AL524" s="55"/>
      <c r="AM524" s="55"/>
      <c r="AN524" s="55"/>
      <c r="AO524" s="55"/>
      <c r="AP524" s="55"/>
      <c r="AQ524" s="55"/>
      <c r="AR524" s="55"/>
      <c r="AS524" s="55"/>
      <c r="AT524" s="55"/>
      <c r="AU524" s="55"/>
      <c r="AV524" s="55"/>
      <c r="AW524" s="55"/>
      <c r="AX524" s="55"/>
      <c r="AY524" s="55"/>
      <c r="AZ524" s="55"/>
      <c r="BA524" s="55"/>
      <c r="BB524" s="55"/>
      <c r="BC524" s="55"/>
      <c r="BD524" s="55"/>
      <c r="BE524" s="55"/>
      <c r="BF524" s="55"/>
      <c r="BG524" s="55"/>
      <c r="BH524" s="55"/>
      <c r="BI524" s="55"/>
      <c r="BJ524" s="55"/>
      <c r="BK524" s="55"/>
      <c r="BL524" s="55"/>
      <c r="BM524" s="55"/>
      <c r="BN524" s="55"/>
      <c r="BO524" s="55"/>
      <c r="BP524" s="55"/>
      <c r="BQ524" s="55"/>
      <c r="BR524" s="55"/>
      <c r="BS524" s="55"/>
      <c r="BT524" s="55"/>
      <c r="BU524" s="55"/>
      <c r="BV524" s="55"/>
      <c r="BW524" s="55"/>
      <c r="BX524" s="55"/>
      <c r="BY524" s="55"/>
      <c r="BZ524" s="55"/>
      <c r="CA524" s="55"/>
      <c r="CB524" s="55"/>
    </row>
    <row r="525" spans="1:80" s="60" customFormat="1" x14ac:dyDescent="0.2">
      <c r="A525" s="55"/>
      <c r="B525" s="55"/>
      <c r="C525" s="55"/>
      <c r="D525" s="55"/>
      <c r="E525" s="55"/>
      <c r="F525" s="55"/>
      <c r="G525" s="55"/>
      <c r="H525" s="55"/>
      <c r="I525" s="55"/>
      <c r="J525" s="55"/>
      <c r="K525" s="55"/>
      <c r="L525" s="55"/>
      <c r="M525" s="55"/>
      <c r="N525" s="55"/>
      <c r="O525" s="55"/>
      <c r="P525" s="55"/>
      <c r="Q525" s="55"/>
      <c r="R525" s="55"/>
      <c r="S525" s="55"/>
      <c r="T525" s="55"/>
      <c r="U525" s="55"/>
      <c r="V525" s="55"/>
      <c r="W525" s="55"/>
      <c r="X525" s="55"/>
      <c r="Y525" s="55"/>
      <c r="Z525" s="55"/>
      <c r="AA525" s="55"/>
      <c r="AB525" s="55"/>
      <c r="AC525" s="55"/>
      <c r="AD525" s="55"/>
      <c r="AE525" s="55"/>
      <c r="AF525" s="55"/>
      <c r="AG525" s="55"/>
      <c r="AH525" s="55"/>
      <c r="AI525" s="55"/>
      <c r="AJ525" s="55"/>
      <c r="AK525" s="55"/>
      <c r="AL525" s="55"/>
      <c r="AM525" s="55"/>
      <c r="AN525" s="55"/>
      <c r="AO525" s="55"/>
      <c r="AP525" s="55"/>
      <c r="AQ525" s="55"/>
      <c r="AR525" s="55"/>
      <c r="AS525" s="55"/>
      <c r="AT525" s="55"/>
      <c r="AU525" s="55"/>
      <c r="AV525" s="55"/>
      <c r="AW525" s="55"/>
      <c r="AX525" s="55"/>
      <c r="AY525" s="55"/>
      <c r="AZ525" s="55"/>
      <c r="BA525" s="55"/>
      <c r="BB525" s="55"/>
      <c r="BC525" s="55"/>
      <c r="BD525" s="55"/>
      <c r="BE525" s="55"/>
      <c r="BF525" s="55"/>
      <c r="BG525" s="55"/>
      <c r="BH525" s="55"/>
      <c r="BI525" s="55"/>
      <c r="BJ525" s="55"/>
      <c r="BK525" s="55"/>
      <c r="BL525" s="55"/>
      <c r="BM525" s="55"/>
      <c r="BN525" s="55"/>
      <c r="BO525" s="55"/>
      <c r="BP525" s="55"/>
      <c r="BQ525" s="55"/>
      <c r="BR525" s="55"/>
      <c r="BS525" s="55"/>
      <c r="BT525" s="55"/>
      <c r="BU525" s="55"/>
      <c r="BV525" s="55"/>
      <c r="BW525" s="55"/>
      <c r="BX525" s="55"/>
      <c r="BY525" s="55"/>
      <c r="BZ525" s="55"/>
      <c r="CA525" s="55"/>
      <c r="CB525" s="55"/>
    </row>
    <row r="526" spans="1:80" s="60" customFormat="1" x14ac:dyDescent="0.2">
      <c r="A526" s="55"/>
      <c r="B526" s="55"/>
      <c r="C526" s="55"/>
      <c r="D526" s="55"/>
      <c r="E526" s="55"/>
      <c r="F526" s="55"/>
      <c r="G526" s="55"/>
      <c r="H526" s="55"/>
      <c r="I526" s="55"/>
      <c r="J526" s="55"/>
      <c r="K526" s="55"/>
      <c r="L526" s="55"/>
      <c r="M526" s="55"/>
      <c r="N526" s="55"/>
      <c r="O526" s="55"/>
      <c r="P526" s="55"/>
      <c r="Q526" s="55"/>
      <c r="R526" s="55"/>
      <c r="S526" s="55"/>
      <c r="T526" s="55"/>
      <c r="U526" s="55"/>
      <c r="V526" s="55"/>
      <c r="W526" s="55"/>
      <c r="X526" s="55"/>
      <c r="Y526" s="55"/>
      <c r="Z526" s="55"/>
      <c r="AA526" s="55"/>
      <c r="AB526" s="55"/>
      <c r="AC526" s="55"/>
      <c r="AD526" s="55"/>
      <c r="AE526" s="55"/>
      <c r="AF526" s="55"/>
      <c r="AG526" s="55"/>
      <c r="AH526" s="55"/>
      <c r="AI526" s="55"/>
      <c r="AJ526" s="55"/>
      <c r="AK526" s="55"/>
      <c r="AL526" s="55"/>
      <c r="AM526" s="55"/>
      <c r="AN526" s="55"/>
      <c r="AO526" s="55"/>
      <c r="AP526" s="55"/>
      <c r="AQ526" s="55"/>
      <c r="AR526" s="55"/>
      <c r="AS526" s="55"/>
      <c r="AT526" s="55"/>
      <c r="AU526" s="55"/>
      <c r="AV526" s="55"/>
      <c r="AW526" s="55"/>
      <c r="AX526" s="55"/>
      <c r="AY526" s="55"/>
      <c r="AZ526" s="55"/>
      <c r="BA526" s="55"/>
      <c r="BB526" s="55"/>
      <c r="BC526" s="55"/>
      <c r="BD526" s="55"/>
      <c r="BE526" s="55"/>
      <c r="BF526" s="55"/>
      <c r="BG526" s="55"/>
      <c r="BH526" s="55"/>
      <c r="BI526" s="55"/>
      <c r="BJ526" s="55"/>
      <c r="BK526" s="55"/>
      <c r="BL526" s="55"/>
      <c r="BM526" s="55"/>
      <c r="BN526" s="55"/>
      <c r="BO526" s="55"/>
      <c r="BP526" s="55"/>
      <c r="BQ526" s="55"/>
      <c r="BR526" s="55"/>
      <c r="BS526" s="55"/>
      <c r="BT526" s="55"/>
      <c r="BU526" s="55"/>
      <c r="BV526" s="55"/>
      <c r="BW526" s="55"/>
      <c r="BX526" s="55"/>
      <c r="BY526" s="55"/>
      <c r="BZ526" s="55"/>
      <c r="CA526" s="55"/>
      <c r="CB526" s="55"/>
    </row>
    <row r="527" spans="1:80" s="60" customFormat="1" x14ac:dyDescent="0.2">
      <c r="A527" s="55"/>
      <c r="B527" s="55"/>
      <c r="C527" s="55"/>
      <c r="D527" s="55"/>
      <c r="E527" s="55"/>
      <c r="F527" s="55"/>
      <c r="G527" s="55"/>
      <c r="H527" s="55"/>
      <c r="I527" s="55"/>
      <c r="J527" s="55"/>
      <c r="K527" s="55"/>
      <c r="L527" s="55"/>
      <c r="M527" s="55"/>
      <c r="N527" s="55"/>
      <c r="O527" s="55"/>
      <c r="P527" s="55"/>
      <c r="Q527" s="55"/>
      <c r="R527" s="55"/>
      <c r="S527" s="55"/>
      <c r="T527" s="55"/>
      <c r="U527" s="55"/>
      <c r="V527" s="55"/>
      <c r="W527" s="55"/>
      <c r="X527" s="55"/>
      <c r="Y527" s="55"/>
      <c r="Z527" s="55"/>
      <c r="AA527" s="55"/>
      <c r="AB527" s="55"/>
      <c r="AC527" s="55"/>
      <c r="AD527" s="55"/>
      <c r="AE527" s="55"/>
      <c r="AF527" s="55"/>
      <c r="AG527" s="55"/>
      <c r="AH527" s="55"/>
      <c r="AI527" s="55"/>
      <c r="AJ527" s="55"/>
      <c r="AK527" s="55"/>
      <c r="AL527" s="55"/>
      <c r="AM527" s="55"/>
      <c r="AN527" s="55"/>
      <c r="AO527" s="55"/>
      <c r="AP527" s="55"/>
      <c r="AQ527" s="55"/>
      <c r="AR527" s="55"/>
      <c r="AS527" s="55"/>
      <c r="AT527" s="55"/>
      <c r="AU527" s="55"/>
      <c r="AV527" s="55"/>
      <c r="AW527" s="55"/>
      <c r="AX527" s="55"/>
      <c r="AY527" s="55"/>
      <c r="AZ527" s="55"/>
      <c r="BA527" s="55"/>
      <c r="BB527" s="55"/>
      <c r="BC527" s="55"/>
      <c r="BD527" s="55"/>
      <c r="BE527" s="55"/>
      <c r="BF527" s="55"/>
      <c r="BG527" s="55"/>
      <c r="BH527" s="55"/>
      <c r="BI527" s="55"/>
      <c r="BJ527" s="55"/>
      <c r="BK527" s="55"/>
      <c r="BL527" s="55"/>
      <c r="BM527" s="55"/>
      <c r="BN527" s="55"/>
      <c r="BO527" s="55"/>
      <c r="BP527" s="55"/>
      <c r="BQ527" s="55"/>
      <c r="BR527" s="55"/>
      <c r="BS527" s="55"/>
      <c r="BT527" s="55"/>
      <c r="BU527" s="55"/>
      <c r="BV527" s="55"/>
      <c r="BW527" s="55"/>
      <c r="BX527" s="55"/>
      <c r="BY527" s="55"/>
      <c r="BZ527" s="55"/>
      <c r="CA527" s="55"/>
      <c r="CB527" s="55"/>
    </row>
    <row r="528" spans="1:80" s="60" customFormat="1" x14ac:dyDescent="0.2">
      <c r="A528" s="55"/>
      <c r="B528" s="55"/>
      <c r="C528" s="55"/>
      <c r="D528" s="55"/>
      <c r="E528" s="55"/>
      <c r="F528" s="55"/>
      <c r="G528" s="55"/>
      <c r="H528" s="55"/>
      <c r="I528" s="55"/>
      <c r="J528" s="55"/>
      <c r="K528" s="55"/>
      <c r="L528" s="55"/>
      <c r="M528" s="55"/>
      <c r="N528" s="55"/>
      <c r="O528" s="55"/>
      <c r="P528" s="55"/>
      <c r="Q528" s="55"/>
      <c r="R528" s="55"/>
      <c r="S528" s="55"/>
      <c r="T528" s="55"/>
      <c r="U528" s="55"/>
      <c r="V528" s="55"/>
      <c r="W528" s="55"/>
      <c r="X528" s="55"/>
      <c r="Y528" s="55"/>
      <c r="Z528" s="55"/>
      <c r="AA528" s="55"/>
      <c r="AB528" s="55"/>
      <c r="AC528" s="55"/>
      <c r="AD528" s="55"/>
      <c r="AE528" s="55"/>
      <c r="AF528" s="55"/>
      <c r="AG528" s="55"/>
      <c r="AH528" s="55"/>
      <c r="AI528" s="55"/>
      <c r="AJ528" s="55"/>
      <c r="AK528" s="55"/>
      <c r="AL528" s="55"/>
      <c r="AM528" s="55"/>
      <c r="AN528" s="55"/>
      <c r="AO528" s="55"/>
      <c r="AP528" s="55"/>
      <c r="AQ528" s="55"/>
      <c r="AR528" s="55"/>
      <c r="AS528" s="55"/>
      <c r="AT528" s="55"/>
      <c r="AU528" s="55"/>
      <c r="AV528" s="55"/>
      <c r="AW528" s="55"/>
      <c r="AX528" s="55"/>
      <c r="AY528" s="55"/>
      <c r="AZ528" s="55"/>
      <c r="BA528" s="55"/>
      <c r="BB528" s="55"/>
      <c r="BC528" s="55"/>
      <c r="BD528" s="55"/>
      <c r="BE528" s="55"/>
      <c r="BF528" s="55"/>
      <c r="BG528" s="55"/>
      <c r="BH528" s="55"/>
      <c r="BI528" s="55"/>
      <c r="BJ528" s="55"/>
      <c r="BK528" s="55"/>
      <c r="BL528" s="55"/>
      <c r="BM528" s="55"/>
      <c r="BN528" s="55"/>
      <c r="BO528" s="55"/>
      <c r="BP528" s="55"/>
      <c r="BQ528" s="55"/>
      <c r="BR528" s="55"/>
      <c r="BS528" s="55"/>
      <c r="BT528" s="55"/>
      <c r="BU528" s="55"/>
      <c r="BV528" s="55"/>
      <c r="BW528" s="55"/>
      <c r="BX528" s="55"/>
      <c r="BY528" s="55"/>
      <c r="BZ528" s="55"/>
      <c r="CA528" s="55"/>
      <c r="CB528" s="55"/>
    </row>
    <row r="529" spans="1:80" s="60" customFormat="1" x14ac:dyDescent="0.2">
      <c r="A529" s="55"/>
      <c r="B529" s="55"/>
      <c r="C529" s="55"/>
      <c r="D529" s="55"/>
      <c r="E529" s="55"/>
      <c r="F529" s="55"/>
      <c r="G529" s="55"/>
      <c r="H529" s="55"/>
      <c r="I529" s="55"/>
      <c r="J529" s="55"/>
      <c r="K529" s="55"/>
      <c r="L529" s="55"/>
      <c r="M529" s="55"/>
      <c r="N529" s="55"/>
      <c r="O529" s="55"/>
      <c r="P529" s="55"/>
      <c r="Q529" s="55"/>
      <c r="R529" s="55"/>
      <c r="S529" s="55"/>
      <c r="T529" s="55"/>
      <c r="U529" s="55"/>
      <c r="V529" s="55"/>
      <c r="W529" s="55"/>
      <c r="X529" s="55"/>
      <c r="Y529" s="55"/>
      <c r="Z529" s="55"/>
      <c r="AA529" s="55"/>
      <c r="AB529" s="55"/>
      <c r="AC529" s="55"/>
      <c r="AD529" s="55"/>
      <c r="AE529" s="55"/>
      <c r="AF529" s="55"/>
      <c r="AG529" s="55"/>
      <c r="AH529" s="55"/>
      <c r="AI529" s="55"/>
      <c r="AJ529" s="55"/>
      <c r="AK529" s="55"/>
      <c r="AL529" s="55"/>
      <c r="AM529" s="55"/>
      <c r="AN529" s="55"/>
      <c r="AO529" s="55"/>
      <c r="AP529" s="55"/>
      <c r="AQ529" s="55"/>
      <c r="AR529" s="55"/>
      <c r="AS529" s="55"/>
      <c r="AT529" s="55"/>
      <c r="AU529" s="55"/>
      <c r="AV529" s="55"/>
      <c r="AW529" s="55"/>
      <c r="AX529" s="55"/>
      <c r="AY529" s="55"/>
      <c r="AZ529" s="55"/>
      <c r="BA529" s="55"/>
      <c r="BB529" s="55"/>
      <c r="BC529" s="55"/>
      <c r="BD529" s="55"/>
      <c r="BE529" s="55"/>
      <c r="BF529" s="55"/>
      <c r="BG529" s="55"/>
      <c r="BH529" s="55"/>
      <c r="BI529" s="55"/>
      <c r="BJ529" s="55"/>
      <c r="BK529" s="55"/>
      <c r="BL529" s="55"/>
      <c r="BM529" s="55"/>
      <c r="BN529" s="55"/>
      <c r="BO529" s="55"/>
      <c r="BP529" s="55"/>
      <c r="BQ529" s="55"/>
      <c r="BR529" s="55"/>
      <c r="BS529" s="55"/>
      <c r="BT529" s="55"/>
      <c r="BU529" s="55"/>
      <c r="BV529" s="55"/>
      <c r="BW529" s="55"/>
      <c r="BX529" s="55"/>
      <c r="BY529" s="55"/>
      <c r="BZ529" s="55"/>
      <c r="CA529" s="55"/>
      <c r="CB529" s="55"/>
    </row>
    <row r="530" spans="1:80" s="60" customFormat="1" x14ac:dyDescent="0.2">
      <c r="A530" s="55"/>
      <c r="B530" s="55"/>
      <c r="C530" s="55"/>
      <c r="D530" s="55"/>
      <c r="E530" s="55"/>
      <c r="F530" s="55"/>
      <c r="G530" s="55"/>
      <c r="H530" s="55"/>
      <c r="I530" s="55"/>
      <c r="J530" s="55"/>
      <c r="K530" s="55"/>
      <c r="L530" s="55"/>
      <c r="M530" s="55"/>
      <c r="N530" s="55"/>
      <c r="O530" s="55"/>
      <c r="P530" s="55"/>
      <c r="Q530" s="55"/>
      <c r="R530" s="55"/>
      <c r="S530" s="55"/>
      <c r="T530" s="55"/>
      <c r="U530" s="55"/>
      <c r="V530" s="55"/>
      <c r="W530" s="55"/>
      <c r="X530" s="55"/>
      <c r="Y530" s="55"/>
      <c r="Z530" s="55"/>
      <c r="AA530" s="55"/>
      <c r="AB530" s="55"/>
      <c r="AC530" s="55"/>
      <c r="AD530" s="55"/>
      <c r="AE530" s="55"/>
      <c r="AF530" s="55"/>
      <c r="AG530" s="55"/>
      <c r="AH530" s="55"/>
      <c r="AI530" s="55"/>
      <c r="AJ530" s="55"/>
      <c r="AK530" s="55"/>
      <c r="AL530" s="55"/>
      <c r="AM530" s="55"/>
      <c r="AN530" s="55"/>
      <c r="AO530" s="55"/>
      <c r="AP530" s="55"/>
      <c r="AQ530" s="55"/>
      <c r="AR530" s="55"/>
      <c r="AS530" s="55"/>
      <c r="AT530" s="55"/>
      <c r="AU530" s="55"/>
      <c r="AV530" s="55"/>
      <c r="AW530" s="55"/>
      <c r="AX530" s="55"/>
      <c r="AY530" s="55"/>
      <c r="AZ530" s="55"/>
      <c r="BA530" s="55"/>
      <c r="BB530" s="55"/>
      <c r="BC530" s="55"/>
      <c r="BD530" s="55"/>
      <c r="BE530" s="55"/>
      <c r="BF530" s="55"/>
      <c r="BG530" s="55"/>
      <c r="BH530" s="55"/>
      <c r="BI530" s="55"/>
      <c r="BJ530" s="55"/>
      <c r="BK530" s="55"/>
      <c r="BL530" s="55"/>
      <c r="BM530" s="55"/>
      <c r="BN530" s="55"/>
      <c r="BO530" s="55"/>
      <c r="BP530" s="55"/>
      <c r="BQ530" s="55"/>
      <c r="BR530" s="55"/>
      <c r="BS530" s="55"/>
      <c r="BT530" s="55"/>
      <c r="BU530" s="55"/>
      <c r="BV530" s="55"/>
      <c r="BW530" s="55"/>
      <c r="BX530" s="55"/>
      <c r="BY530" s="55"/>
      <c r="BZ530" s="55"/>
      <c r="CA530" s="55"/>
      <c r="CB530" s="55"/>
    </row>
    <row r="531" spans="1:80" s="60" customFormat="1" x14ac:dyDescent="0.2">
      <c r="A531" s="55"/>
      <c r="B531" s="55"/>
      <c r="C531" s="55"/>
      <c r="D531" s="55"/>
      <c r="E531" s="55"/>
      <c r="F531" s="55"/>
      <c r="G531" s="55"/>
      <c r="H531" s="55"/>
      <c r="I531" s="55"/>
      <c r="J531" s="55"/>
      <c r="K531" s="55"/>
      <c r="L531" s="55"/>
      <c r="M531" s="55"/>
      <c r="N531" s="55"/>
      <c r="O531" s="55"/>
      <c r="P531" s="55"/>
      <c r="Q531" s="55"/>
      <c r="R531" s="55"/>
      <c r="S531" s="55"/>
      <c r="T531" s="55"/>
      <c r="U531" s="55"/>
      <c r="V531" s="55"/>
      <c r="W531" s="55"/>
      <c r="X531" s="55"/>
      <c r="Y531" s="55"/>
      <c r="Z531" s="55"/>
      <c r="AA531" s="55"/>
      <c r="AB531" s="55"/>
      <c r="AC531" s="55"/>
      <c r="AD531" s="55"/>
      <c r="AE531" s="55"/>
      <c r="AF531" s="55"/>
      <c r="AG531" s="55"/>
      <c r="AH531" s="55"/>
      <c r="AI531" s="55"/>
      <c r="AJ531" s="55"/>
      <c r="AK531" s="55"/>
      <c r="AL531" s="55"/>
      <c r="AM531" s="55"/>
      <c r="AN531" s="55"/>
      <c r="AO531" s="55"/>
      <c r="AP531" s="55"/>
      <c r="AQ531" s="55"/>
      <c r="AR531" s="55"/>
      <c r="AS531" s="55"/>
      <c r="AT531" s="55"/>
      <c r="AU531" s="55"/>
      <c r="AV531" s="55"/>
      <c r="AW531" s="55"/>
      <c r="AX531" s="55"/>
      <c r="AY531" s="55"/>
      <c r="AZ531" s="55"/>
      <c r="BA531" s="55"/>
      <c r="BB531" s="55"/>
      <c r="BC531" s="55"/>
      <c r="BD531" s="55"/>
      <c r="BE531" s="55"/>
      <c r="BF531" s="55"/>
      <c r="BG531" s="55"/>
      <c r="BH531" s="55"/>
      <c r="BI531" s="55"/>
      <c r="BJ531" s="55"/>
      <c r="BK531" s="55"/>
      <c r="BL531" s="55"/>
      <c r="BM531" s="55"/>
      <c r="BN531" s="55"/>
      <c r="BO531" s="55"/>
      <c r="BP531" s="55"/>
      <c r="BQ531" s="55"/>
      <c r="BR531" s="55"/>
      <c r="BS531" s="55"/>
      <c r="BT531" s="55"/>
      <c r="BU531" s="55"/>
      <c r="BV531" s="55"/>
      <c r="BW531" s="55"/>
      <c r="BX531" s="55"/>
      <c r="BY531" s="55"/>
      <c r="BZ531" s="55"/>
      <c r="CA531" s="55"/>
      <c r="CB531" s="55"/>
    </row>
    <row r="532" spans="1:80" s="60" customFormat="1" x14ac:dyDescent="0.2">
      <c r="A532" s="55"/>
      <c r="B532" s="55"/>
      <c r="C532" s="55"/>
      <c r="D532" s="55"/>
      <c r="E532" s="55"/>
      <c r="F532" s="55"/>
      <c r="G532" s="55"/>
      <c r="H532" s="55"/>
      <c r="I532" s="55"/>
      <c r="J532" s="55"/>
      <c r="K532" s="55"/>
      <c r="L532" s="55"/>
      <c r="M532" s="55"/>
      <c r="N532" s="55"/>
      <c r="O532" s="55"/>
      <c r="P532" s="55"/>
      <c r="Q532" s="55"/>
      <c r="R532" s="55"/>
      <c r="S532" s="55"/>
      <c r="T532" s="55"/>
      <c r="U532" s="55"/>
      <c r="V532" s="55"/>
      <c r="W532" s="55"/>
      <c r="X532" s="55"/>
      <c r="Y532" s="55"/>
      <c r="Z532" s="55"/>
      <c r="AA532" s="55"/>
      <c r="AB532" s="55"/>
      <c r="AC532" s="55"/>
      <c r="AD532" s="55"/>
      <c r="AE532" s="55"/>
      <c r="AF532" s="55"/>
      <c r="AG532" s="55"/>
      <c r="AH532" s="55"/>
      <c r="AI532" s="55"/>
      <c r="AJ532" s="55"/>
      <c r="AK532" s="55"/>
      <c r="AL532" s="55"/>
      <c r="AM532" s="55"/>
      <c r="AN532" s="55"/>
      <c r="AO532" s="55"/>
      <c r="AP532" s="55"/>
      <c r="AQ532" s="55"/>
      <c r="AR532" s="55"/>
      <c r="AS532" s="55"/>
      <c r="AT532" s="55"/>
      <c r="AU532" s="55"/>
      <c r="AV532" s="55"/>
      <c r="AW532" s="55"/>
      <c r="AX532" s="55"/>
      <c r="AY532" s="55"/>
      <c r="AZ532" s="55"/>
      <c r="BA532" s="55"/>
      <c r="BB532" s="55"/>
      <c r="BC532" s="55"/>
      <c r="BD532" s="55"/>
      <c r="BE532" s="55"/>
      <c r="BF532" s="55"/>
      <c r="BG532" s="55"/>
      <c r="BH532" s="55"/>
      <c r="BI532" s="55"/>
      <c r="BJ532" s="55"/>
      <c r="BK532" s="55"/>
      <c r="BL532" s="55"/>
      <c r="BM532" s="55"/>
      <c r="BN532" s="55"/>
      <c r="BO532" s="55"/>
      <c r="BP532" s="55"/>
      <c r="BQ532" s="55"/>
      <c r="BR532" s="55"/>
      <c r="BS532" s="55"/>
      <c r="BT532" s="55"/>
      <c r="BU532" s="55"/>
      <c r="BV532" s="55"/>
      <c r="BW532" s="55"/>
      <c r="BX532" s="55"/>
      <c r="BY532" s="55"/>
      <c r="BZ532" s="55"/>
      <c r="CA532" s="55"/>
      <c r="CB532" s="55"/>
    </row>
    <row r="533" spans="1:80" s="60" customFormat="1" x14ac:dyDescent="0.2">
      <c r="A533" s="55"/>
      <c r="B533" s="55"/>
      <c r="C533" s="55"/>
      <c r="D533" s="55"/>
      <c r="E533" s="55"/>
      <c r="F533" s="55"/>
      <c r="G533" s="55"/>
      <c r="H533" s="55"/>
      <c r="I533" s="55"/>
      <c r="J533" s="55"/>
      <c r="K533" s="55"/>
      <c r="L533" s="55"/>
      <c r="M533" s="55"/>
      <c r="N533" s="55"/>
      <c r="O533" s="55"/>
      <c r="P533" s="55"/>
      <c r="Q533" s="55"/>
      <c r="R533" s="55"/>
      <c r="S533" s="55"/>
      <c r="T533" s="55"/>
      <c r="U533" s="55"/>
      <c r="V533" s="55"/>
      <c r="W533" s="55"/>
      <c r="X533" s="55"/>
      <c r="Y533" s="55"/>
      <c r="Z533" s="55"/>
      <c r="AA533" s="55"/>
      <c r="AB533" s="55"/>
      <c r="AC533" s="55"/>
      <c r="AD533" s="55"/>
      <c r="AE533" s="55"/>
      <c r="AF533" s="55"/>
      <c r="AG533" s="55"/>
      <c r="AH533" s="55"/>
      <c r="AI533" s="55"/>
      <c r="AJ533" s="55"/>
      <c r="AK533" s="55"/>
      <c r="AL533" s="55"/>
      <c r="AM533" s="55"/>
      <c r="AN533" s="55"/>
      <c r="AO533" s="55"/>
      <c r="AP533" s="55"/>
      <c r="AQ533" s="55"/>
      <c r="AR533" s="55"/>
      <c r="AS533" s="55"/>
      <c r="AT533" s="55"/>
      <c r="AU533" s="55"/>
      <c r="AV533" s="55"/>
      <c r="AW533" s="55"/>
      <c r="AX533" s="55"/>
      <c r="AY533" s="55"/>
      <c r="AZ533" s="55"/>
      <c r="BA533" s="55"/>
      <c r="BB533" s="55"/>
      <c r="BC533" s="55"/>
      <c r="BD533" s="55"/>
      <c r="BE533" s="55"/>
      <c r="BF533" s="55"/>
      <c r="BG533" s="55"/>
      <c r="BH533" s="55"/>
      <c r="BI533" s="55"/>
      <c r="BJ533" s="55"/>
      <c r="BK533" s="55"/>
      <c r="BL533" s="55"/>
      <c r="BM533" s="55"/>
      <c r="BN533" s="55"/>
      <c r="BO533" s="55"/>
      <c r="BP533" s="55"/>
      <c r="BQ533" s="55"/>
      <c r="BR533" s="55"/>
      <c r="BS533" s="55"/>
      <c r="BT533" s="55"/>
      <c r="BU533" s="55"/>
      <c r="BV533" s="55"/>
      <c r="BW533" s="55"/>
      <c r="BX533" s="55"/>
      <c r="BY533" s="55"/>
      <c r="BZ533" s="55"/>
      <c r="CA533" s="55"/>
      <c r="CB533" s="55"/>
    </row>
    <row r="534" spans="1:80" s="60" customFormat="1" x14ac:dyDescent="0.2">
      <c r="A534" s="55"/>
      <c r="B534" s="55"/>
      <c r="C534" s="55"/>
      <c r="D534" s="55"/>
      <c r="E534" s="55"/>
      <c r="F534" s="55"/>
      <c r="G534" s="55"/>
      <c r="H534" s="55"/>
      <c r="I534" s="55"/>
      <c r="J534" s="55"/>
      <c r="K534" s="55"/>
      <c r="L534" s="55"/>
      <c r="M534" s="55"/>
      <c r="N534" s="55"/>
      <c r="O534" s="55"/>
      <c r="P534" s="55"/>
      <c r="Q534" s="55"/>
      <c r="R534" s="55"/>
      <c r="S534" s="55"/>
      <c r="T534" s="55"/>
      <c r="U534" s="55"/>
      <c r="V534" s="55"/>
      <c r="W534" s="55"/>
      <c r="X534" s="55"/>
      <c r="Y534" s="55"/>
      <c r="Z534" s="55"/>
      <c r="AA534" s="55"/>
      <c r="AB534" s="55"/>
      <c r="AC534" s="55"/>
      <c r="AD534" s="55"/>
      <c r="AE534" s="55"/>
      <c r="AF534" s="55"/>
      <c r="AG534" s="55"/>
      <c r="AH534" s="55"/>
      <c r="AI534" s="55"/>
      <c r="AJ534" s="55"/>
      <c r="AK534" s="55"/>
      <c r="AL534" s="55"/>
      <c r="AM534" s="55"/>
      <c r="AN534" s="55"/>
      <c r="AO534" s="55"/>
      <c r="AP534" s="55"/>
      <c r="AQ534" s="55"/>
      <c r="AR534" s="55"/>
      <c r="AS534" s="55"/>
      <c r="AT534" s="55"/>
      <c r="AU534" s="55"/>
      <c r="AV534" s="55"/>
      <c r="AW534" s="55"/>
      <c r="AX534" s="55"/>
      <c r="AY534" s="55"/>
      <c r="AZ534" s="55"/>
      <c r="BA534" s="55"/>
      <c r="BB534" s="55"/>
      <c r="BC534" s="55"/>
      <c r="BD534" s="55"/>
      <c r="BE534" s="55"/>
      <c r="BF534" s="55"/>
      <c r="BG534" s="55"/>
      <c r="BH534" s="55"/>
      <c r="BI534" s="55"/>
      <c r="BJ534" s="55"/>
      <c r="BK534" s="55"/>
      <c r="BL534" s="55"/>
      <c r="BM534" s="55"/>
      <c r="BN534" s="55"/>
      <c r="BO534" s="55"/>
      <c r="BP534" s="55"/>
      <c r="BQ534" s="55"/>
      <c r="BR534" s="55"/>
      <c r="BS534" s="55"/>
      <c r="BT534" s="55"/>
      <c r="BU534" s="55"/>
      <c r="BV534" s="55"/>
      <c r="BW534" s="55"/>
      <c r="BX534" s="55"/>
      <c r="BY534" s="55"/>
      <c r="BZ534" s="55"/>
      <c r="CA534" s="55"/>
      <c r="CB534" s="55"/>
    </row>
    <row r="535" spans="1:80" s="60" customFormat="1" x14ac:dyDescent="0.2">
      <c r="A535" s="55"/>
      <c r="B535" s="55"/>
      <c r="C535" s="55"/>
      <c r="D535" s="55"/>
      <c r="E535" s="55"/>
      <c r="F535" s="55"/>
      <c r="G535" s="55"/>
      <c r="H535" s="55"/>
      <c r="I535" s="55"/>
      <c r="J535" s="55"/>
      <c r="K535" s="55"/>
      <c r="L535" s="55"/>
      <c r="M535" s="55"/>
      <c r="N535" s="55"/>
      <c r="O535" s="55"/>
      <c r="P535" s="55"/>
      <c r="Q535" s="55"/>
      <c r="R535" s="55"/>
      <c r="S535" s="55"/>
      <c r="T535" s="55"/>
      <c r="U535" s="55"/>
      <c r="V535" s="55"/>
      <c r="W535" s="55"/>
      <c r="X535" s="55"/>
      <c r="Y535" s="55"/>
      <c r="Z535" s="55"/>
      <c r="AA535" s="55"/>
      <c r="AB535" s="55"/>
      <c r="AC535" s="55"/>
      <c r="AD535" s="55"/>
      <c r="AE535" s="55"/>
      <c r="AF535" s="55"/>
      <c r="AG535" s="55"/>
      <c r="AH535" s="55"/>
      <c r="AI535" s="55"/>
      <c r="AJ535" s="55"/>
      <c r="AK535" s="55"/>
      <c r="AL535" s="55"/>
      <c r="AM535" s="55"/>
      <c r="AN535" s="55"/>
      <c r="AO535" s="55"/>
      <c r="AP535" s="55"/>
      <c r="AQ535" s="55"/>
      <c r="AR535" s="55"/>
      <c r="AS535" s="55"/>
      <c r="AT535" s="55"/>
      <c r="AU535" s="55"/>
      <c r="AV535" s="55"/>
      <c r="AW535" s="55"/>
      <c r="AX535" s="55"/>
      <c r="AY535" s="55"/>
      <c r="AZ535" s="55"/>
      <c r="BA535" s="55"/>
      <c r="BB535" s="55"/>
      <c r="BC535" s="55"/>
      <c r="BD535" s="55"/>
      <c r="BE535" s="55"/>
      <c r="BF535" s="55"/>
      <c r="BG535" s="55"/>
      <c r="BH535" s="55"/>
      <c r="BI535" s="55"/>
      <c r="BJ535" s="55"/>
      <c r="BK535" s="55"/>
      <c r="BL535" s="55"/>
      <c r="BM535" s="55"/>
      <c r="BN535" s="55"/>
      <c r="BO535" s="55"/>
      <c r="BP535" s="55"/>
      <c r="BQ535" s="55"/>
      <c r="BR535" s="55"/>
      <c r="BS535" s="55"/>
      <c r="BT535" s="55"/>
      <c r="BU535" s="55"/>
      <c r="BV535" s="55"/>
      <c r="BW535" s="55"/>
      <c r="BX535" s="55"/>
      <c r="BY535" s="55"/>
      <c r="BZ535" s="55"/>
      <c r="CA535" s="55"/>
      <c r="CB535" s="55"/>
    </row>
    <row r="536" spans="1:80" s="60" customFormat="1" x14ac:dyDescent="0.2">
      <c r="A536" s="55"/>
      <c r="B536" s="55"/>
      <c r="C536" s="55"/>
      <c r="D536" s="55"/>
      <c r="E536" s="55"/>
      <c r="F536" s="55"/>
      <c r="G536" s="55"/>
      <c r="H536" s="55"/>
      <c r="I536" s="55"/>
      <c r="J536" s="55"/>
      <c r="K536" s="55"/>
      <c r="L536" s="55"/>
      <c r="M536" s="55"/>
      <c r="N536" s="55"/>
      <c r="O536" s="55"/>
      <c r="P536" s="55"/>
      <c r="Q536" s="55"/>
      <c r="R536" s="55"/>
      <c r="S536" s="55"/>
      <c r="T536" s="55"/>
      <c r="U536" s="55"/>
      <c r="V536" s="55"/>
      <c r="W536" s="55"/>
      <c r="X536" s="55"/>
      <c r="Y536" s="55"/>
      <c r="Z536" s="55"/>
      <c r="AA536" s="55"/>
      <c r="AB536" s="55"/>
      <c r="AC536" s="55"/>
      <c r="AD536" s="55"/>
      <c r="AE536" s="55"/>
      <c r="AF536" s="55"/>
      <c r="AG536" s="55"/>
      <c r="AH536" s="55"/>
      <c r="AI536" s="55"/>
      <c r="AJ536" s="55"/>
      <c r="AK536" s="55"/>
      <c r="AL536" s="55"/>
      <c r="AM536" s="55"/>
      <c r="AN536" s="55"/>
      <c r="AO536" s="55"/>
      <c r="AP536" s="55"/>
      <c r="AQ536" s="55"/>
      <c r="AR536" s="55"/>
      <c r="AS536" s="55"/>
      <c r="AT536" s="55"/>
      <c r="AU536" s="55"/>
      <c r="AV536" s="55"/>
      <c r="AW536" s="55"/>
      <c r="AX536" s="55"/>
      <c r="AY536" s="55"/>
      <c r="AZ536" s="55"/>
      <c r="BA536" s="55"/>
      <c r="BB536" s="55"/>
      <c r="BC536" s="55"/>
      <c r="BD536" s="55"/>
      <c r="BE536" s="55"/>
      <c r="BF536" s="55"/>
      <c r="BG536" s="55"/>
      <c r="BH536" s="55"/>
      <c r="BI536" s="55"/>
      <c r="BJ536" s="55"/>
      <c r="BK536" s="55"/>
      <c r="BL536" s="55"/>
      <c r="BM536" s="55"/>
      <c r="BN536" s="55"/>
      <c r="BO536" s="55"/>
      <c r="BP536" s="55"/>
      <c r="BQ536" s="55"/>
      <c r="BR536" s="55"/>
      <c r="BS536" s="55"/>
      <c r="BT536" s="55"/>
      <c r="BU536" s="55"/>
      <c r="BV536" s="55"/>
      <c r="BW536" s="55"/>
      <c r="BX536" s="55"/>
      <c r="BY536" s="55"/>
      <c r="BZ536" s="55"/>
      <c r="CA536" s="55"/>
      <c r="CB536" s="55"/>
    </row>
    <row r="537" spans="1:80" s="60" customFormat="1" x14ac:dyDescent="0.2">
      <c r="A537" s="55"/>
      <c r="B537" s="55"/>
      <c r="C537" s="55"/>
      <c r="D537" s="55"/>
      <c r="E537" s="55"/>
      <c r="F537" s="55"/>
      <c r="G537" s="55"/>
      <c r="H537" s="55"/>
      <c r="I537" s="55"/>
      <c r="J537" s="55"/>
      <c r="K537" s="55"/>
      <c r="L537" s="55"/>
      <c r="M537" s="55"/>
      <c r="N537" s="55"/>
      <c r="O537" s="55"/>
      <c r="P537" s="55"/>
      <c r="Q537" s="55"/>
      <c r="R537" s="55"/>
      <c r="S537" s="55"/>
      <c r="T537" s="55"/>
      <c r="U537" s="55"/>
      <c r="V537" s="55"/>
      <c r="W537" s="55"/>
      <c r="X537" s="55"/>
      <c r="Y537" s="55"/>
      <c r="Z537" s="55"/>
      <c r="AA537" s="55"/>
      <c r="AB537" s="55"/>
      <c r="AC537" s="55"/>
      <c r="AD537" s="55"/>
      <c r="AE537" s="55"/>
      <c r="AF537" s="55"/>
      <c r="AG537" s="55"/>
      <c r="AH537" s="55"/>
      <c r="AI537" s="55"/>
      <c r="AJ537" s="55"/>
      <c r="AK537" s="55"/>
      <c r="AL537" s="55"/>
      <c r="AM537" s="55"/>
      <c r="AN537" s="55"/>
      <c r="AO537" s="55"/>
      <c r="AP537" s="55"/>
      <c r="AQ537" s="55"/>
      <c r="AR537" s="55"/>
      <c r="AS537" s="55"/>
      <c r="AT537" s="55"/>
      <c r="AU537" s="55"/>
      <c r="AV537" s="55"/>
      <c r="AW537" s="55"/>
      <c r="AX537" s="55"/>
      <c r="AY537" s="55"/>
      <c r="AZ537" s="55"/>
      <c r="BA537" s="55"/>
      <c r="BB537" s="55"/>
      <c r="BC537" s="55"/>
      <c r="BD537" s="55"/>
      <c r="BE537" s="55"/>
      <c r="BF537" s="55"/>
      <c r="BG537" s="55"/>
      <c r="BH537" s="55"/>
      <c r="BI537" s="55"/>
      <c r="BJ537" s="55"/>
      <c r="BK537" s="55"/>
      <c r="BL537" s="55"/>
      <c r="BM537" s="55"/>
      <c r="BN537" s="55"/>
      <c r="BO537" s="55"/>
      <c r="BP537" s="55"/>
      <c r="BQ537" s="55"/>
      <c r="BR537" s="55"/>
      <c r="BS537" s="55"/>
      <c r="BT537" s="55"/>
      <c r="BU537" s="55"/>
      <c r="BV537" s="55"/>
      <c r="BW537" s="55"/>
      <c r="BX537" s="55"/>
      <c r="BY537" s="55"/>
      <c r="BZ537" s="55"/>
      <c r="CA537" s="55"/>
      <c r="CB537" s="55"/>
    </row>
    <row r="538" spans="1:80" s="60" customFormat="1" x14ac:dyDescent="0.2">
      <c r="A538" s="55"/>
      <c r="B538" s="55"/>
      <c r="C538" s="55"/>
      <c r="D538" s="55"/>
      <c r="E538" s="55"/>
      <c r="F538" s="55"/>
      <c r="G538" s="55"/>
      <c r="H538" s="55"/>
      <c r="I538" s="55"/>
      <c r="J538" s="55"/>
      <c r="K538" s="55"/>
      <c r="L538" s="55"/>
      <c r="M538" s="55"/>
      <c r="N538" s="55"/>
      <c r="O538" s="55"/>
      <c r="P538" s="55"/>
      <c r="Q538" s="55"/>
      <c r="R538" s="55"/>
      <c r="S538" s="55"/>
      <c r="T538" s="55"/>
      <c r="U538" s="55"/>
      <c r="V538" s="55"/>
      <c r="W538" s="55"/>
      <c r="X538" s="55"/>
      <c r="Y538" s="55"/>
      <c r="Z538" s="55"/>
      <c r="AA538" s="55"/>
      <c r="AB538" s="55"/>
      <c r="AC538" s="55"/>
      <c r="AD538" s="55"/>
      <c r="AE538" s="55"/>
      <c r="AF538" s="55"/>
      <c r="AG538" s="55"/>
      <c r="AH538" s="55"/>
      <c r="AI538" s="55"/>
      <c r="AJ538" s="55"/>
      <c r="AK538" s="55"/>
      <c r="AL538" s="55"/>
      <c r="AM538" s="55"/>
      <c r="AN538" s="55"/>
      <c r="AO538" s="55"/>
      <c r="AP538" s="55"/>
      <c r="AQ538" s="55"/>
      <c r="AR538" s="55"/>
      <c r="AS538" s="55"/>
      <c r="AT538" s="55"/>
      <c r="AU538" s="55"/>
      <c r="AV538" s="55"/>
      <c r="AW538" s="55"/>
      <c r="AX538" s="55"/>
      <c r="AY538" s="55"/>
      <c r="AZ538" s="55"/>
      <c r="BA538" s="55"/>
      <c r="BB538" s="55"/>
      <c r="BC538" s="55"/>
      <c r="BD538" s="55"/>
      <c r="BE538" s="55"/>
      <c r="BF538" s="55"/>
      <c r="BG538" s="55"/>
      <c r="BH538" s="55"/>
      <c r="BI538" s="55"/>
      <c r="BJ538" s="55"/>
      <c r="BK538" s="55"/>
      <c r="BL538" s="55"/>
      <c r="BM538" s="55"/>
      <c r="BN538" s="55"/>
      <c r="BO538" s="55"/>
      <c r="BP538" s="55"/>
      <c r="BQ538" s="55"/>
      <c r="BR538" s="55"/>
      <c r="BS538" s="55"/>
      <c r="BT538" s="55"/>
      <c r="BU538" s="55"/>
      <c r="BV538" s="55"/>
      <c r="BW538" s="55"/>
      <c r="BX538" s="55"/>
      <c r="BY538" s="55"/>
      <c r="BZ538" s="55"/>
      <c r="CA538" s="55"/>
      <c r="CB538" s="55"/>
    </row>
    <row r="539" spans="1:80" s="60" customFormat="1" x14ac:dyDescent="0.2">
      <c r="A539" s="55"/>
      <c r="B539" s="55"/>
      <c r="C539" s="55"/>
      <c r="D539" s="55"/>
      <c r="E539" s="55"/>
      <c r="F539" s="55"/>
      <c r="G539" s="55"/>
      <c r="H539" s="55"/>
      <c r="I539" s="55"/>
      <c r="J539" s="55"/>
      <c r="K539" s="55"/>
      <c r="L539" s="55"/>
      <c r="M539" s="55"/>
      <c r="N539" s="55"/>
      <c r="O539" s="55"/>
      <c r="P539" s="55"/>
      <c r="Q539" s="55"/>
      <c r="R539" s="55"/>
      <c r="S539" s="55"/>
      <c r="T539" s="55"/>
      <c r="U539" s="55"/>
      <c r="V539" s="55"/>
      <c r="W539" s="55"/>
      <c r="X539" s="55"/>
      <c r="Y539" s="55"/>
      <c r="Z539" s="55"/>
      <c r="AA539" s="55"/>
      <c r="AB539" s="55"/>
      <c r="AC539" s="55"/>
      <c r="AD539" s="55"/>
      <c r="AE539" s="55"/>
      <c r="AF539" s="55"/>
      <c r="AG539" s="55"/>
      <c r="AH539" s="55"/>
      <c r="AI539" s="55"/>
      <c r="AJ539" s="55"/>
      <c r="AK539" s="55"/>
      <c r="AL539" s="55"/>
      <c r="AM539" s="55"/>
      <c r="AN539" s="55"/>
      <c r="AO539" s="55"/>
      <c r="AP539" s="55"/>
      <c r="AQ539" s="55"/>
      <c r="AR539" s="55"/>
      <c r="AS539" s="55"/>
      <c r="AT539" s="55"/>
      <c r="AU539" s="55"/>
      <c r="AV539" s="55"/>
      <c r="AW539" s="55"/>
      <c r="AX539" s="55"/>
      <c r="AY539" s="55"/>
      <c r="AZ539" s="55"/>
      <c r="BA539" s="55"/>
      <c r="BB539" s="55"/>
      <c r="BC539" s="55"/>
      <c r="BD539" s="55"/>
      <c r="BE539" s="55"/>
      <c r="BF539" s="55"/>
      <c r="BG539" s="55"/>
      <c r="BH539" s="55"/>
      <c r="BI539" s="55"/>
      <c r="BJ539" s="55"/>
      <c r="BK539" s="55"/>
      <c r="BL539" s="55"/>
      <c r="BM539" s="55"/>
      <c r="BN539" s="55"/>
      <c r="BO539" s="55"/>
      <c r="BP539" s="55"/>
      <c r="BQ539" s="55"/>
      <c r="BR539" s="55"/>
      <c r="BS539" s="55"/>
      <c r="BT539" s="55"/>
      <c r="BU539" s="55"/>
      <c r="BV539" s="55"/>
      <c r="BW539" s="55"/>
      <c r="BX539" s="55"/>
      <c r="BY539" s="55"/>
      <c r="BZ539" s="55"/>
      <c r="CA539" s="55"/>
      <c r="CB539" s="55"/>
    </row>
    <row r="540" spans="1:80" s="60" customFormat="1" x14ac:dyDescent="0.2">
      <c r="A540" s="55"/>
      <c r="B540" s="55"/>
      <c r="C540" s="55"/>
      <c r="D540" s="55"/>
      <c r="E540" s="55"/>
      <c r="F540" s="55"/>
      <c r="G540" s="55"/>
      <c r="H540" s="55"/>
      <c r="I540" s="55"/>
      <c r="J540" s="55"/>
      <c r="K540" s="55"/>
      <c r="L540" s="55"/>
      <c r="M540" s="55"/>
      <c r="N540" s="55"/>
      <c r="O540" s="55"/>
      <c r="P540" s="55"/>
      <c r="Q540" s="55"/>
      <c r="R540" s="55"/>
      <c r="S540" s="55"/>
      <c r="T540" s="55"/>
      <c r="U540" s="55"/>
      <c r="V540" s="55"/>
      <c r="W540" s="55"/>
      <c r="X540" s="55"/>
      <c r="Y540" s="55"/>
      <c r="Z540" s="55"/>
      <c r="AA540" s="55"/>
      <c r="AB540" s="55"/>
      <c r="AC540" s="55"/>
      <c r="AD540" s="55"/>
      <c r="AE540" s="55"/>
      <c r="AF540" s="55"/>
      <c r="AG540" s="55"/>
      <c r="AH540" s="55"/>
      <c r="AI540" s="55"/>
      <c r="AJ540" s="55"/>
      <c r="AK540" s="55"/>
      <c r="AL540" s="55"/>
      <c r="AM540" s="55"/>
      <c r="AN540" s="55"/>
      <c r="AO540" s="55"/>
      <c r="AP540" s="55"/>
      <c r="AQ540" s="55"/>
      <c r="AR540" s="55"/>
      <c r="AS540" s="55"/>
      <c r="AT540" s="55"/>
      <c r="AU540" s="55"/>
      <c r="AV540" s="55"/>
      <c r="AW540" s="55"/>
      <c r="AX540" s="55"/>
      <c r="AY540" s="55"/>
      <c r="AZ540" s="55"/>
      <c r="BA540" s="55"/>
      <c r="BB540" s="55"/>
      <c r="BC540" s="55"/>
      <c r="BD540" s="55"/>
      <c r="BE540" s="55"/>
      <c r="BF540" s="55"/>
      <c r="BG540" s="55"/>
      <c r="BH540" s="55"/>
      <c r="BI540" s="55"/>
      <c r="BJ540" s="55"/>
      <c r="BK540" s="55"/>
      <c r="BL540" s="55"/>
      <c r="BM540" s="55"/>
      <c r="BN540" s="55"/>
      <c r="BO540" s="55"/>
      <c r="BP540" s="55"/>
      <c r="BQ540" s="55"/>
      <c r="BR540" s="55"/>
      <c r="BS540" s="55"/>
      <c r="BT540" s="55"/>
      <c r="BU540" s="55"/>
      <c r="BV540" s="55"/>
      <c r="BW540" s="55"/>
      <c r="BX540" s="55"/>
      <c r="BY540" s="55"/>
      <c r="BZ540" s="55"/>
      <c r="CA540" s="55"/>
      <c r="CB540" s="55"/>
    </row>
    <row r="541" spans="1:80" s="60" customFormat="1" x14ac:dyDescent="0.2">
      <c r="A541" s="55"/>
      <c r="B541" s="55"/>
      <c r="C541" s="55"/>
      <c r="D541" s="55"/>
      <c r="E541" s="55"/>
      <c r="F541" s="55"/>
      <c r="G541" s="55"/>
      <c r="H541" s="55"/>
      <c r="I541" s="55"/>
      <c r="J541" s="55"/>
      <c r="K541" s="55"/>
      <c r="L541" s="55"/>
      <c r="M541" s="55"/>
      <c r="N541" s="55"/>
      <c r="O541" s="55"/>
      <c r="P541" s="55"/>
      <c r="Q541" s="55"/>
      <c r="R541" s="55"/>
      <c r="S541" s="55"/>
      <c r="T541" s="55"/>
      <c r="U541" s="55"/>
      <c r="V541" s="55"/>
      <c r="W541" s="55"/>
      <c r="X541" s="55"/>
      <c r="Y541" s="55"/>
      <c r="Z541" s="55"/>
      <c r="AA541" s="55"/>
      <c r="AB541" s="55"/>
      <c r="AC541" s="55"/>
      <c r="AD541" s="55"/>
      <c r="AE541" s="55"/>
      <c r="AF541" s="55"/>
      <c r="AG541" s="55"/>
      <c r="AH541" s="55"/>
      <c r="AI541" s="55"/>
      <c r="AJ541" s="55"/>
      <c r="AK541" s="55"/>
      <c r="AL541" s="55"/>
      <c r="AM541" s="55"/>
      <c r="AN541" s="55"/>
      <c r="AO541" s="55"/>
      <c r="AP541" s="55"/>
      <c r="AQ541" s="55"/>
      <c r="AR541" s="55"/>
      <c r="AS541" s="55"/>
      <c r="AT541" s="55"/>
      <c r="AU541" s="55"/>
      <c r="AV541" s="55"/>
      <c r="AW541" s="55"/>
      <c r="AX541" s="55"/>
      <c r="AY541" s="55"/>
      <c r="AZ541" s="55"/>
      <c r="BA541" s="55"/>
      <c r="BB541" s="55"/>
      <c r="BC541" s="55"/>
      <c r="BD541" s="55"/>
      <c r="BE541" s="55"/>
      <c r="BF541" s="55"/>
      <c r="BG541" s="55"/>
      <c r="BH541" s="55"/>
      <c r="BI541" s="55"/>
      <c r="BJ541" s="55"/>
      <c r="BK541" s="55"/>
      <c r="BL541" s="55"/>
      <c r="BM541" s="55"/>
      <c r="BN541" s="55"/>
      <c r="BO541" s="55"/>
      <c r="BP541" s="55"/>
      <c r="BQ541" s="55"/>
      <c r="BR541" s="55"/>
      <c r="BS541" s="55"/>
      <c r="BT541" s="55"/>
      <c r="BU541" s="55"/>
      <c r="BV541" s="55"/>
      <c r="BW541" s="55"/>
      <c r="BX541" s="55"/>
      <c r="BY541" s="55"/>
      <c r="BZ541" s="55"/>
      <c r="CA541" s="55"/>
      <c r="CB541" s="55"/>
    </row>
    <row r="542" spans="1:80" s="60" customFormat="1" x14ac:dyDescent="0.2">
      <c r="A542" s="55"/>
      <c r="B542" s="55"/>
      <c r="C542" s="55"/>
      <c r="D542" s="55"/>
      <c r="E542" s="55"/>
      <c r="F542" s="55"/>
      <c r="G542" s="55"/>
      <c r="H542" s="55"/>
      <c r="I542" s="55"/>
      <c r="J542" s="55"/>
      <c r="K542" s="55"/>
      <c r="L542" s="55"/>
      <c r="M542" s="55"/>
      <c r="N542" s="55"/>
      <c r="O542" s="55"/>
      <c r="P542" s="55"/>
      <c r="Q542" s="55"/>
      <c r="R542" s="55"/>
      <c r="S542" s="55"/>
      <c r="T542" s="55"/>
      <c r="U542" s="55"/>
      <c r="V542" s="55"/>
      <c r="W542" s="55"/>
      <c r="X542" s="55"/>
      <c r="Y542" s="55"/>
      <c r="Z542" s="55"/>
      <c r="AA542" s="55"/>
      <c r="AB542" s="55"/>
      <c r="AC542" s="55"/>
      <c r="AD542" s="55"/>
      <c r="AE542" s="55"/>
      <c r="AF542" s="55"/>
      <c r="AG542" s="55"/>
      <c r="AH542" s="55"/>
      <c r="AI542" s="55"/>
      <c r="AJ542" s="55"/>
      <c r="AK542" s="55"/>
      <c r="AL542" s="55"/>
      <c r="AM542" s="55"/>
      <c r="AN542" s="55"/>
      <c r="AO542" s="55"/>
      <c r="AP542" s="55"/>
      <c r="AQ542" s="55"/>
      <c r="AR542" s="55"/>
      <c r="AS542" s="55"/>
      <c r="AT542" s="55"/>
      <c r="AU542" s="55"/>
      <c r="AV542" s="55"/>
      <c r="AW542" s="55"/>
      <c r="AX542" s="55"/>
      <c r="AY542" s="55"/>
      <c r="AZ542" s="55"/>
      <c r="BA542" s="55"/>
      <c r="BB542" s="55"/>
      <c r="BC542" s="55"/>
      <c r="BD542" s="55"/>
      <c r="BE542" s="55"/>
      <c r="BF542" s="55"/>
      <c r="BG542" s="55"/>
      <c r="BH542" s="55"/>
      <c r="BI542" s="55"/>
      <c r="BJ542" s="55"/>
      <c r="BK542" s="55"/>
      <c r="BL542" s="55"/>
      <c r="BM542" s="55"/>
      <c r="BN542" s="55"/>
      <c r="BO542" s="55"/>
      <c r="BP542" s="55"/>
      <c r="BQ542" s="55"/>
      <c r="BR542" s="55"/>
      <c r="BS542" s="55"/>
      <c r="BT542" s="55"/>
      <c r="BU542" s="55"/>
      <c r="BV542" s="55"/>
      <c r="BW542" s="55"/>
      <c r="BX542" s="55"/>
      <c r="BY542" s="55"/>
      <c r="BZ542" s="55"/>
      <c r="CA542" s="55"/>
      <c r="CB542" s="55"/>
    </row>
    <row r="543" spans="1:80" s="60" customFormat="1" x14ac:dyDescent="0.2">
      <c r="A543" s="55"/>
      <c r="B543" s="55"/>
      <c r="C543" s="55"/>
      <c r="D543" s="55"/>
      <c r="E543" s="55"/>
      <c r="F543" s="55"/>
      <c r="G543" s="55"/>
      <c r="H543" s="55"/>
      <c r="I543" s="55"/>
      <c r="J543" s="55"/>
      <c r="K543" s="55"/>
      <c r="L543" s="55"/>
      <c r="M543" s="55"/>
      <c r="N543" s="55"/>
      <c r="O543" s="55"/>
      <c r="P543" s="55"/>
      <c r="Q543" s="55"/>
      <c r="R543" s="55"/>
      <c r="S543" s="55"/>
      <c r="T543" s="55"/>
      <c r="U543" s="55"/>
      <c r="V543" s="55"/>
      <c r="W543" s="55"/>
      <c r="X543" s="55"/>
      <c r="Y543" s="55"/>
      <c r="Z543" s="55"/>
      <c r="AA543" s="55"/>
      <c r="AB543" s="55"/>
      <c r="AC543" s="55"/>
      <c r="AD543" s="55"/>
      <c r="AE543" s="55"/>
      <c r="AF543" s="55"/>
      <c r="AG543" s="55"/>
      <c r="AH543" s="55"/>
      <c r="AI543" s="55"/>
      <c r="AJ543" s="55"/>
      <c r="AK543" s="55"/>
      <c r="AL543" s="55"/>
      <c r="AM543" s="55"/>
      <c r="AN543" s="55"/>
      <c r="AO543" s="55"/>
      <c r="AP543" s="55"/>
      <c r="AQ543" s="55"/>
      <c r="AR543" s="55"/>
      <c r="AS543" s="55"/>
      <c r="AT543" s="55"/>
      <c r="AU543" s="55"/>
      <c r="AV543" s="55"/>
      <c r="AW543" s="55"/>
      <c r="AX543" s="55"/>
      <c r="AY543" s="55"/>
      <c r="AZ543" s="55"/>
      <c r="BA543" s="55"/>
      <c r="BB543" s="55"/>
      <c r="BC543" s="55"/>
      <c r="BD543" s="55"/>
      <c r="BE543" s="55"/>
      <c r="BF543" s="55"/>
      <c r="BG543" s="55"/>
      <c r="BH543" s="55"/>
      <c r="BI543" s="55"/>
      <c r="BJ543" s="55"/>
      <c r="BK543" s="55"/>
      <c r="BL543" s="55"/>
      <c r="BM543" s="55"/>
      <c r="BN543" s="55"/>
      <c r="BO543" s="55"/>
      <c r="BP543" s="55"/>
      <c r="BQ543" s="55"/>
      <c r="BR543" s="55"/>
      <c r="BS543" s="55"/>
      <c r="BT543" s="55"/>
      <c r="BU543" s="55"/>
      <c r="BV543" s="55"/>
      <c r="BW543" s="55"/>
      <c r="BX543" s="55"/>
      <c r="BY543" s="55"/>
      <c r="BZ543" s="55"/>
      <c r="CA543" s="55"/>
      <c r="CB543" s="55"/>
    </row>
    <row r="544" spans="1:80" s="60" customFormat="1" x14ac:dyDescent="0.2">
      <c r="A544" s="55"/>
      <c r="B544" s="55"/>
      <c r="C544" s="55"/>
      <c r="D544" s="55"/>
      <c r="E544" s="55"/>
      <c r="F544" s="55"/>
      <c r="G544" s="55"/>
      <c r="H544" s="55"/>
      <c r="I544" s="55"/>
      <c r="J544" s="55"/>
      <c r="K544" s="55"/>
      <c r="L544" s="55"/>
      <c r="M544" s="55"/>
      <c r="N544" s="55"/>
      <c r="O544" s="55"/>
      <c r="P544" s="55"/>
      <c r="Q544" s="55"/>
      <c r="R544" s="55"/>
      <c r="S544" s="55"/>
      <c r="T544" s="55"/>
      <c r="U544" s="55"/>
      <c r="V544" s="55"/>
      <c r="W544" s="55"/>
      <c r="X544" s="55"/>
      <c r="Y544" s="55"/>
      <c r="Z544" s="55"/>
      <c r="AA544" s="55"/>
      <c r="AB544" s="55"/>
      <c r="AC544" s="55"/>
      <c r="AD544" s="55"/>
      <c r="AE544" s="55"/>
      <c r="AF544" s="55"/>
      <c r="AG544" s="55"/>
      <c r="AH544" s="55"/>
      <c r="AI544" s="55"/>
      <c r="AJ544" s="55"/>
      <c r="AK544" s="55"/>
      <c r="AL544" s="55"/>
      <c r="AM544" s="55"/>
      <c r="AN544" s="55"/>
      <c r="AO544" s="55"/>
      <c r="AP544" s="55"/>
      <c r="AQ544" s="55"/>
      <c r="AR544" s="55"/>
      <c r="AS544" s="55"/>
      <c r="AT544" s="55"/>
      <c r="AU544" s="55"/>
      <c r="AV544" s="55"/>
      <c r="AW544" s="55"/>
      <c r="AX544" s="55"/>
      <c r="AY544" s="55"/>
      <c r="AZ544" s="55"/>
      <c r="BA544" s="55"/>
      <c r="BB544" s="55"/>
      <c r="BC544" s="55"/>
      <c r="BD544" s="55"/>
      <c r="BE544" s="55"/>
      <c r="BF544" s="55"/>
      <c r="BG544" s="55"/>
      <c r="BH544" s="55"/>
      <c r="BI544" s="55"/>
      <c r="BJ544" s="55"/>
      <c r="BK544" s="55"/>
      <c r="BL544" s="55"/>
      <c r="BM544" s="55"/>
      <c r="BN544" s="55"/>
      <c r="BO544" s="55"/>
      <c r="BP544" s="55"/>
      <c r="BQ544" s="55"/>
      <c r="BR544" s="55"/>
      <c r="BS544" s="55"/>
      <c r="BT544" s="55"/>
      <c r="BU544" s="55"/>
      <c r="BV544" s="55"/>
      <c r="BW544" s="55"/>
      <c r="BX544" s="55"/>
      <c r="BY544" s="55"/>
      <c r="BZ544" s="55"/>
      <c r="CA544" s="55"/>
      <c r="CB544" s="55"/>
    </row>
    <row r="545" spans="1:80" s="60" customFormat="1" x14ac:dyDescent="0.2">
      <c r="A545" s="55"/>
      <c r="B545" s="55"/>
      <c r="C545" s="55"/>
      <c r="D545" s="55"/>
      <c r="E545" s="55"/>
      <c r="F545" s="55"/>
      <c r="G545" s="55"/>
      <c r="H545" s="55"/>
      <c r="I545" s="55"/>
      <c r="J545" s="55"/>
      <c r="K545" s="55"/>
      <c r="L545" s="55"/>
      <c r="M545" s="55"/>
      <c r="N545" s="55"/>
      <c r="O545" s="55"/>
      <c r="P545" s="55"/>
      <c r="Q545" s="55"/>
      <c r="R545" s="55"/>
      <c r="S545" s="55"/>
      <c r="T545" s="55"/>
      <c r="U545" s="55"/>
      <c r="V545" s="55"/>
      <c r="W545" s="55"/>
      <c r="X545" s="55"/>
      <c r="Y545" s="55"/>
      <c r="Z545" s="55"/>
      <c r="AA545" s="55"/>
      <c r="AB545" s="55"/>
      <c r="AC545" s="55"/>
      <c r="AD545" s="55"/>
      <c r="AE545" s="55"/>
      <c r="AF545" s="55"/>
      <c r="AG545" s="55"/>
      <c r="AH545" s="55"/>
      <c r="AI545" s="55"/>
      <c r="AJ545" s="55"/>
      <c r="AK545" s="55"/>
      <c r="AL545" s="55"/>
      <c r="AM545" s="55"/>
      <c r="AN545" s="55"/>
      <c r="AO545" s="55"/>
      <c r="AP545" s="55"/>
      <c r="AQ545" s="55"/>
      <c r="AR545" s="55"/>
      <c r="AS545" s="55"/>
      <c r="AT545" s="55"/>
      <c r="AU545" s="55"/>
      <c r="AV545" s="55"/>
      <c r="AW545" s="55"/>
      <c r="AX545" s="55"/>
      <c r="AY545" s="55"/>
      <c r="AZ545" s="55"/>
      <c r="BA545" s="55"/>
      <c r="BB545" s="55"/>
      <c r="BC545" s="55"/>
      <c r="BD545" s="55"/>
      <c r="BE545" s="55"/>
      <c r="BF545" s="55"/>
      <c r="BG545" s="55"/>
      <c r="BH545" s="55"/>
      <c r="BI545" s="55"/>
      <c r="BJ545" s="55"/>
      <c r="BK545" s="55"/>
      <c r="BL545" s="55"/>
      <c r="BM545" s="55"/>
      <c r="BN545" s="55"/>
      <c r="BO545" s="55"/>
      <c r="BP545" s="55"/>
      <c r="BQ545" s="55"/>
      <c r="BR545" s="55"/>
      <c r="BS545" s="55"/>
      <c r="BT545" s="55"/>
      <c r="BU545" s="55"/>
      <c r="BV545" s="55"/>
      <c r="BW545" s="55"/>
      <c r="BX545" s="55"/>
      <c r="BY545" s="55"/>
      <c r="BZ545" s="55"/>
      <c r="CA545" s="55"/>
      <c r="CB545" s="55"/>
    </row>
    <row r="546" spans="1:80" s="60" customFormat="1" x14ac:dyDescent="0.2">
      <c r="A546" s="55"/>
      <c r="B546" s="55"/>
      <c r="C546" s="55"/>
      <c r="D546" s="55"/>
      <c r="E546" s="55"/>
      <c r="F546" s="55"/>
      <c r="G546" s="55"/>
      <c r="H546" s="55"/>
      <c r="I546" s="55"/>
      <c r="J546" s="55"/>
      <c r="K546" s="55"/>
      <c r="L546" s="55"/>
      <c r="M546" s="55"/>
      <c r="N546" s="55"/>
      <c r="O546" s="55"/>
      <c r="P546" s="55"/>
      <c r="Q546" s="55"/>
      <c r="R546" s="55"/>
      <c r="S546" s="55"/>
      <c r="T546" s="55"/>
      <c r="U546" s="55"/>
      <c r="V546" s="55"/>
      <c r="W546" s="55"/>
      <c r="X546" s="55"/>
      <c r="Y546" s="55"/>
      <c r="Z546" s="55"/>
      <c r="AA546" s="55"/>
      <c r="AB546" s="55"/>
      <c r="AC546" s="55"/>
      <c r="AD546" s="55"/>
      <c r="AE546" s="55"/>
      <c r="AF546" s="55"/>
      <c r="AG546" s="55"/>
      <c r="AH546" s="55"/>
      <c r="AI546" s="55"/>
      <c r="AJ546" s="55"/>
      <c r="AK546" s="55"/>
      <c r="AL546" s="55"/>
      <c r="AM546" s="55"/>
      <c r="AN546" s="55"/>
      <c r="AO546" s="55"/>
      <c r="AP546" s="55"/>
      <c r="AQ546" s="55"/>
      <c r="AR546" s="55"/>
      <c r="AS546" s="55"/>
      <c r="AT546" s="55"/>
      <c r="AU546" s="55"/>
      <c r="AV546" s="55"/>
      <c r="AW546" s="55"/>
      <c r="AX546" s="55"/>
      <c r="AY546" s="55"/>
      <c r="AZ546" s="55"/>
      <c r="BA546" s="55"/>
      <c r="BB546" s="55"/>
      <c r="BC546" s="55"/>
      <c r="BD546" s="55"/>
      <c r="BE546" s="55"/>
      <c r="BF546" s="55"/>
      <c r="BG546" s="55"/>
      <c r="BH546" s="55"/>
      <c r="BI546" s="55"/>
      <c r="BJ546" s="55"/>
      <c r="BK546" s="55"/>
      <c r="BL546" s="55"/>
      <c r="BM546" s="55"/>
      <c r="BN546" s="55"/>
      <c r="BO546" s="55"/>
      <c r="BP546" s="55"/>
      <c r="BQ546" s="55"/>
      <c r="BR546" s="55"/>
      <c r="BS546" s="55"/>
      <c r="BT546" s="55"/>
      <c r="BU546" s="55"/>
      <c r="BV546" s="55"/>
      <c r="BW546" s="55"/>
      <c r="BX546" s="55"/>
      <c r="BY546" s="55"/>
      <c r="BZ546" s="55"/>
      <c r="CA546" s="55"/>
      <c r="CB546" s="55"/>
    </row>
    <row r="547" spans="1:80" s="60" customFormat="1" x14ac:dyDescent="0.2">
      <c r="A547" s="55"/>
      <c r="B547" s="55"/>
      <c r="C547" s="55"/>
      <c r="D547" s="55"/>
      <c r="E547" s="55"/>
      <c r="F547" s="55"/>
      <c r="G547" s="55"/>
      <c r="H547" s="55"/>
      <c r="I547" s="55"/>
      <c r="J547" s="55"/>
      <c r="K547" s="55"/>
      <c r="L547" s="55"/>
      <c r="M547" s="55"/>
      <c r="N547" s="55"/>
      <c r="O547" s="55"/>
      <c r="P547" s="55"/>
      <c r="Q547" s="55"/>
      <c r="R547" s="55"/>
      <c r="S547" s="55"/>
      <c r="T547" s="55"/>
      <c r="U547" s="55"/>
      <c r="V547" s="55"/>
      <c r="W547" s="55"/>
      <c r="X547" s="55"/>
      <c r="Y547" s="55"/>
      <c r="Z547" s="55"/>
      <c r="AA547" s="55"/>
      <c r="AB547" s="55"/>
      <c r="AC547" s="55"/>
      <c r="AD547" s="55"/>
      <c r="AE547" s="55"/>
      <c r="AF547" s="55"/>
      <c r="AG547" s="55"/>
      <c r="AH547" s="55"/>
      <c r="AI547" s="55"/>
      <c r="AJ547" s="55"/>
      <c r="AK547" s="55"/>
      <c r="AL547" s="55"/>
      <c r="AM547" s="55"/>
      <c r="AN547" s="55"/>
      <c r="AO547" s="55"/>
      <c r="AP547" s="55"/>
      <c r="AQ547" s="55"/>
      <c r="AR547" s="55"/>
      <c r="AS547" s="55"/>
      <c r="AT547" s="55"/>
      <c r="AU547" s="55"/>
      <c r="AV547" s="55"/>
      <c r="AW547" s="55"/>
      <c r="AX547" s="55"/>
      <c r="AY547" s="55"/>
      <c r="AZ547" s="55"/>
      <c r="BA547" s="55"/>
      <c r="BB547" s="55"/>
      <c r="BC547" s="55"/>
      <c r="BD547" s="55"/>
      <c r="BE547" s="55"/>
      <c r="BF547" s="55"/>
      <c r="BG547" s="55"/>
      <c r="BH547" s="55"/>
      <c r="BI547" s="55"/>
      <c r="BJ547" s="55"/>
      <c r="BK547" s="55"/>
      <c r="BL547" s="55"/>
      <c r="BM547" s="55"/>
      <c r="BN547" s="55"/>
      <c r="BO547" s="55"/>
      <c r="BP547" s="55"/>
      <c r="BQ547" s="55"/>
      <c r="BR547" s="55"/>
      <c r="BS547" s="55"/>
      <c r="BT547" s="55"/>
      <c r="BU547" s="55"/>
      <c r="BV547" s="55"/>
      <c r="BW547" s="55"/>
      <c r="BX547" s="55"/>
      <c r="BY547" s="55"/>
      <c r="BZ547" s="55"/>
      <c r="CA547" s="55"/>
      <c r="CB547" s="55"/>
    </row>
    <row r="548" spans="1:80" s="60" customFormat="1" x14ac:dyDescent="0.2">
      <c r="A548" s="55"/>
      <c r="B548" s="55"/>
      <c r="C548" s="55"/>
      <c r="D548" s="55"/>
      <c r="E548" s="55"/>
      <c r="F548" s="55"/>
      <c r="G548" s="55"/>
      <c r="H548" s="55"/>
      <c r="I548" s="55"/>
      <c r="J548" s="55"/>
      <c r="K548" s="55"/>
      <c r="L548" s="55"/>
      <c r="M548" s="55"/>
      <c r="N548" s="55"/>
      <c r="O548" s="55"/>
      <c r="P548" s="55"/>
      <c r="Q548" s="55"/>
      <c r="R548" s="55"/>
      <c r="S548" s="55"/>
      <c r="T548" s="55"/>
      <c r="U548" s="55"/>
      <c r="V548" s="55"/>
      <c r="W548" s="55"/>
      <c r="X548" s="55"/>
      <c r="Y548" s="55"/>
      <c r="Z548" s="55"/>
      <c r="AA548" s="55"/>
      <c r="AB548" s="55"/>
      <c r="AC548" s="55"/>
      <c r="AD548" s="5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</row>
    <row r="549" spans="1:80" s="60" customFormat="1" x14ac:dyDescent="0.2">
      <c r="A549" s="55"/>
      <c r="B549" s="55"/>
      <c r="C549" s="55"/>
      <c r="D549" s="55"/>
      <c r="E549" s="55"/>
      <c r="F549" s="55"/>
      <c r="G549" s="55"/>
      <c r="H549" s="55"/>
      <c r="I549" s="55"/>
      <c r="J549" s="55"/>
      <c r="K549" s="55"/>
      <c r="L549" s="55"/>
      <c r="M549" s="55"/>
      <c r="N549" s="55"/>
      <c r="O549" s="55"/>
      <c r="P549" s="55"/>
      <c r="Q549" s="55"/>
      <c r="R549" s="55"/>
      <c r="S549" s="55"/>
      <c r="T549" s="55"/>
      <c r="U549" s="55"/>
      <c r="V549" s="55"/>
      <c r="W549" s="55"/>
      <c r="X549" s="55"/>
      <c r="Y549" s="55"/>
      <c r="Z549" s="55"/>
      <c r="AA549" s="55"/>
      <c r="AB549" s="55"/>
      <c r="AC549" s="55"/>
      <c r="AD549" s="55"/>
      <c r="AE549" s="55"/>
      <c r="AF549" s="55"/>
      <c r="AG549" s="55"/>
      <c r="AH549" s="55"/>
      <c r="AI549" s="55"/>
      <c r="AJ549" s="55"/>
      <c r="AK549" s="55"/>
      <c r="AL549" s="55"/>
      <c r="AM549" s="55"/>
      <c r="AN549" s="55"/>
      <c r="AO549" s="55"/>
      <c r="AP549" s="55"/>
      <c r="AQ549" s="55"/>
      <c r="AR549" s="55"/>
      <c r="AS549" s="55"/>
      <c r="AT549" s="55"/>
      <c r="AU549" s="55"/>
      <c r="AV549" s="55"/>
      <c r="AW549" s="55"/>
      <c r="AX549" s="55"/>
      <c r="AY549" s="55"/>
      <c r="AZ549" s="55"/>
      <c r="BA549" s="55"/>
      <c r="BB549" s="55"/>
      <c r="BC549" s="55"/>
      <c r="BD549" s="55"/>
      <c r="BE549" s="55"/>
      <c r="BF549" s="55"/>
      <c r="BG549" s="55"/>
      <c r="BH549" s="55"/>
      <c r="BI549" s="55"/>
      <c r="BJ549" s="55"/>
      <c r="BK549" s="55"/>
      <c r="BL549" s="55"/>
      <c r="BM549" s="55"/>
      <c r="BN549" s="55"/>
      <c r="BO549" s="55"/>
      <c r="BP549" s="55"/>
      <c r="BQ549" s="55"/>
      <c r="BR549" s="55"/>
      <c r="BS549" s="55"/>
      <c r="BT549" s="55"/>
      <c r="BU549" s="55"/>
      <c r="BV549" s="55"/>
      <c r="BW549" s="55"/>
      <c r="BX549" s="55"/>
      <c r="BY549" s="55"/>
      <c r="BZ549" s="55"/>
      <c r="CA549" s="55"/>
      <c r="CB549" s="55"/>
    </row>
    <row r="550" spans="1:80" s="60" customFormat="1" x14ac:dyDescent="0.2">
      <c r="A550" s="55"/>
      <c r="B550" s="55"/>
      <c r="C550" s="55"/>
      <c r="D550" s="55"/>
      <c r="E550" s="55"/>
      <c r="F550" s="55"/>
      <c r="G550" s="55"/>
      <c r="H550" s="55"/>
      <c r="I550" s="55"/>
      <c r="J550" s="55"/>
      <c r="K550" s="55"/>
      <c r="L550" s="55"/>
      <c r="M550" s="55"/>
      <c r="N550" s="55"/>
      <c r="O550" s="55"/>
      <c r="P550" s="55"/>
      <c r="Q550" s="55"/>
      <c r="R550" s="55"/>
      <c r="S550" s="55"/>
      <c r="T550" s="55"/>
      <c r="U550" s="55"/>
      <c r="V550" s="55"/>
      <c r="W550" s="55"/>
      <c r="X550" s="55"/>
      <c r="Y550" s="55"/>
      <c r="Z550" s="55"/>
      <c r="AA550" s="55"/>
      <c r="AB550" s="55"/>
      <c r="AC550" s="55"/>
      <c r="AD550" s="55"/>
      <c r="AE550" s="55"/>
      <c r="AF550" s="55"/>
      <c r="AG550" s="55"/>
      <c r="AH550" s="55"/>
      <c r="AI550" s="55"/>
      <c r="AJ550" s="55"/>
      <c r="AK550" s="55"/>
      <c r="AL550" s="55"/>
      <c r="AM550" s="55"/>
      <c r="AN550" s="55"/>
      <c r="AO550" s="55"/>
      <c r="AP550" s="55"/>
      <c r="AQ550" s="55"/>
      <c r="AR550" s="55"/>
      <c r="AS550" s="55"/>
      <c r="AT550" s="55"/>
      <c r="AU550" s="55"/>
      <c r="AV550" s="55"/>
      <c r="AW550" s="55"/>
      <c r="AX550" s="55"/>
      <c r="AY550" s="55"/>
      <c r="AZ550" s="55"/>
      <c r="BA550" s="55"/>
      <c r="BB550" s="55"/>
      <c r="BC550" s="55"/>
      <c r="BD550" s="55"/>
      <c r="BE550" s="55"/>
      <c r="BF550" s="55"/>
      <c r="BG550" s="55"/>
      <c r="BH550" s="55"/>
      <c r="BI550" s="55"/>
      <c r="BJ550" s="55"/>
      <c r="BK550" s="55"/>
      <c r="BL550" s="55"/>
      <c r="BM550" s="55"/>
      <c r="BN550" s="55"/>
      <c r="BO550" s="55"/>
      <c r="BP550" s="55"/>
      <c r="BQ550" s="55"/>
      <c r="BR550" s="55"/>
      <c r="BS550" s="55"/>
      <c r="BT550" s="55"/>
      <c r="BU550" s="55"/>
      <c r="BV550" s="55"/>
      <c r="BW550" s="55"/>
      <c r="BX550" s="55"/>
      <c r="BY550" s="55"/>
      <c r="BZ550" s="55"/>
      <c r="CA550" s="55"/>
      <c r="CB550" s="55"/>
    </row>
    <row r="551" spans="1:80" s="60" customFormat="1" x14ac:dyDescent="0.2">
      <c r="A551" s="55"/>
      <c r="B551" s="55"/>
      <c r="C551" s="55"/>
      <c r="D551" s="55"/>
      <c r="E551" s="55"/>
      <c r="F551" s="55"/>
      <c r="G551" s="55"/>
      <c r="H551" s="55"/>
      <c r="I551" s="55"/>
      <c r="J551" s="55"/>
      <c r="K551" s="55"/>
      <c r="L551" s="55"/>
      <c r="M551" s="55"/>
      <c r="N551" s="55"/>
      <c r="O551" s="55"/>
      <c r="P551" s="55"/>
      <c r="Q551" s="55"/>
      <c r="R551" s="55"/>
      <c r="S551" s="55"/>
      <c r="T551" s="55"/>
      <c r="U551" s="55"/>
      <c r="V551" s="55"/>
      <c r="W551" s="55"/>
      <c r="X551" s="55"/>
      <c r="Y551" s="55"/>
      <c r="Z551" s="55"/>
      <c r="AA551" s="55"/>
      <c r="AB551" s="55"/>
      <c r="AC551" s="55"/>
      <c r="AD551" s="55"/>
      <c r="AE551" s="55"/>
      <c r="AF551" s="55"/>
      <c r="AG551" s="55"/>
      <c r="AH551" s="55"/>
      <c r="AI551" s="55"/>
      <c r="AJ551" s="55"/>
      <c r="AK551" s="55"/>
      <c r="AL551" s="55"/>
      <c r="AM551" s="55"/>
      <c r="AN551" s="55"/>
      <c r="AO551" s="55"/>
      <c r="AP551" s="55"/>
      <c r="AQ551" s="55"/>
      <c r="AR551" s="55"/>
      <c r="AS551" s="55"/>
      <c r="AT551" s="55"/>
      <c r="AU551" s="55"/>
      <c r="AV551" s="55"/>
      <c r="AW551" s="55"/>
      <c r="AX551" s="55"/>
      <c r="AY551" s="55"/>
      <c r="AZ551" s="55"/>
      <c r="BA551" s="55"/>
      <c r="BB551" s="55"/>
      <c r="BC551" s="55"/>
      <c r="BD551" s="55"/>
      <c r="BE551" s="55"/>
      <c r="BF551" s="55"/>
      <c r="BG551" s="55"/>
      <c r="BH551" s="55"/>
      <c r="BI551" s="55"/>
      <c r="BJ551" s="55"/>
      <c r="BK551" s="55"/>
      <c r="BL551" s="55"/>
      <c r="BM551" s="55"/>
      <c r="BN551" s="55"/>
      <c r="BO551" s="55"/>
      <c r="BP551" s="55"/>
      <c r="BQ551" s="55"/>
      <c r="BR551" s="55"/>
      <c r="BS551" s="55"/>
      <c r="BT551" s="55"/>
      <c r="BU551" s="55"/>
      <c r="BV551" s="55"/>
      <c r="BW551" s="55"/>
      <c r="BX551" s="55"/>
      <c r="BY551" s="55"/>
      <c r="BZ551" s="55"/>
      <c r="CA551" s="55"/>
      <c r="CB551" s="55"/>
    </row>
    <row r="552" spans="1:80" s="60" customFormat="1" x14ac:dyDescent="0.2">
      <c r="A552" s="55"/>
      <c r="B552" s="55"/>
      <c r="C552" s="55"/>
      <c r="D552" s="55"/>
      <c r="E552" s="55"/>
      <c r="F552" s="55"/>
      <c r="G552" s="55"/>
      <c r="H552" s="55"/>
      <c r="I552" s="55"/>
      <c r="J552" s="55"/>
      <c r="K552" s="55"/>
      <c r="L552" s="55"/>
      <c r="M552" s="55"/>
      <c r="N552" s="55"/>
      <c r="O552" s="55"/>
      <c r="P552" s="55"/>
      <c r="Q552" s="55"/>
      <c r="R552" s="55"/>
      <c r="S552" s="55"/>
      <c r="T552" s="55"/>
      <c r="U552" s="55"/>
      <c r="V552" s="55"/>
      <c r="W552" s="55"/>
      <c r="X552" s="55"/>
      <c r="Y552" s="55"/>
      <c r="Z552" s="55"/>
      <c r="AA552" s="55"/>
      <c r="AB552" s="55"/>
      <c r="AC552" s="55"/>
      <c r="AD552" s="55"/>
      <c r="AE552" s="55"/>
      <c r="AF552" s="55"/>
      <c r="AG552" s="55"/>
      <c r="AH552" s="55"/>
      <c r="AI552" s="55"/>
      <c r="AJ552" s="55"/>
      <c r="AK552" s="55"/>
      <c r="AL552" s="55"/>
      <c r="AM552" s="55"/>
      <c r="AN552" s="55"/>
      <c r="AO552" s="55"/>
      <c r="AP552" s="55"/>
      <c r="AQ552" s="55"/>
      <c r="AR552" s="55"/>
      <c r="AS552" s="55"/>
      <c r="AT552" s="55"/>
      <c r="AU552" s="55"/>
      <c r="AV552" s="55"/>
      <c r="AW552" s="55"/>
      <c r="AX552" s="55"/>
      <c r="AY552" s="55"/>
      <c r="AZ552" s="55"/>
      <c r="BA552" s="55"/>
      <c r="BB552" s="55"/>
      <c r="BC552" s="55"/>
      <c r="BD552" s="55"/>
      <c r="BE552" s="55"/>
      <c r="BF552" s="55"/>
      <c r="BG552" s="55"/>
      <c r="BH552" s="55"/>
      <c r="BI552" s="55"/>
      <c r="BJ552" s="55"/>
      <c r="BK552" s="55"/>
      <c r="BL552" s="55"/>
      <c r="BM552" s="55"/>
      <c r="BN552" s="55"/>
      <c r="BO552" s="55"/>
      <c r="BP552" s="55"/>
      <c r="BQ552" s="55"/>
      <c r="BR552" s="55"/>
      <c r="BS552" s="55"/>
      <c r="BT552" s="55"/>
      <c r="BU552" s="55"/>
      <c r="BV552" s="55"/>
      <c r="BW552" s="55"/>
      <c r="BX552" s="55"/>
      <c r="BY552" s="55"/>
      <c r="BZ552" s="55"/>
      <c r="CA552" s="55"/>
      <c r="CB552" s="55"/>
    </row>
    <row r="553" spans="1:80" s="60" customFormat="1" x14ac:dyDescent="0.2">
      <c r="A553" s="55"/>
      <c r="B553" s="55"/>
      <c r="C553" s="55"/>
      <c r="D553" s="55"/>
      <c r="E553" s="55"/>
      <c r="F553" s="55"/>
      <c r="G553" s="55"/>
      <c r="H553" s="55"/>
      <c r="I553" s="55"/>
      <c r="J553" s="55"/>
      <c r="K553" s="55"/>
      <c r="L553" s="55"/>
      <c r="M553" s="55"/>
      <c r="N553" s="55"/>
      <c r="O553" s="55"/>
      <c r="P553" s="55"/>
      <c r="Q553" s="55"/>
      <c r="R553" s="55"/>
      <c r="S553" s="55"/>
      <c r="T553" s="55"/>
      <c r="U553" s="55"/>
      <c r="V553" s="55"/>
      <c r="W553" s="55"/>
      <c r="X553" s="55"/>
      <c r="Y553" s="55"/>
      <c r="Z553" s="55"/>
      <c r="AA553" s="55"/>
      <c r="AB553" s="55"/>
      <c r="AC553" s="55"/>
      <c r="AD553" s="55"/>
      <c r="AE553" s="55"/>
      <c r="AF553" s="55"/>
      <c r="AG553" s="55"/>
      <c r="AH553" s="55"/>
      <c r="AI553" s="55"/>
      <c r="AJ553" s="55"/>
      <c r="AK553" s="55"/>
      <c r="AL553" s="55"/>
      <c r="AM553" s="55"/>
      <c r="AN553" s="55"/>
      <c r="AO553" s="55"/>
      <c r="AP553" s="55"/>
      <c r="AQ553" s="55"/>
      <c r="AR553" s="55"/>
      <c r="AS553" s="55"/>
      <c r="AT553" s="55"/>
      <c r="AU553" s="55"/>
      <c r="AV553" s="55"/>
      <c r="AW553" s="55"/>
      <c r="AX553" s="55"/>
      <c r="AY553" s="55"/>
      <c r="AZ553" s="55"/>
      <c r="BA553" s="55"/>
      <c r="BB553" s="55"/>
      <c r="BC553" s="55"/>
      <c r="BD553" s="55"/>
      <c r="BE553" s="55"/>
      <c r="BF553" s="55"/>
      <c r="BG553" s="55"/>
      <c r="BH553" s="55"/>
      <c r="BI553" s="55"/>
      <c r="BJ553" s="55"/>
      <c r="BK553" s="55"/>
      <c r="BL553" s="55"/>
      <c r="BM553" s="55"/>
      <c r="BN553" s="55"/>
      <c r="BO553" s="55"/>
      <c r="BP553" s="55"/>
      <c r="BQ553" s="55"/>
      <c r="BR553" s="55"/>
      <c r="BS553" s="55"/>
      <c r="BT553" s="55"/>
      <c r="BU553" s="55"/>
      <c r="BV553" s="55"/>
      <c r="BW553" s="55"/>
      <c r="BX553" s="55"/>
      <c r="BY553" s="55"/>
      <c r="BZ553" s="55"/>
      <c r="CA553" s="55"/>
      <c r="CB553" s="55"/>
    </row>
    <row r="554" spans="1:80" s="60" customFormat="1" x14ac:dyDescent="0.2">
      <c r="A554" s="55"/>
      <c r="B554" s="55"/>
      <c r="C554" s="55"/>
      <c r="D554" s="55"/>
      <c r="E554" s="55"/>
      <c r="F554" s="55"/>
      <c r="G554" s="55"/>
      <c r="H554" s="55"/>
      <c r="I554" s="55"/>
      <c r="J554" s="55"/>
      <c r="K554" s="55"/>
      <c r="L554" s="55"/>
      <c r="M554" s="55"/>
      <c r="N554" s="55"/>
      <c r="O554" s="55"/>
      <c r="P554" s="55"/>
      <c r="Q554" s="55"/>
      <c r="R554" s="55"/>
      <c r="S554" s="55"/>
      <c r="T554" s="55"/>
      <c r="U554" s="55"/>
      <c r="V554" s="55"/>
      <c r="W554" s="55"/>
      <c r="X554" s="55"/>
      <c r="Y554" s="55"/>
      <c r="Z554" s="55"/>
      <c r="AA554" s="55"/>
      <c r="AB554" s="55"/>
      <c r="AC554" s="55"/>
      <c r="AD554" s="55"/>
      <c r="AE554" s="55"/>
      <c r="AF554" s="55"/>
      <c r="AG554" s="55"/>
      <c r="AH554" s="55"/>
      <c r="AI554" s="55"/>
      <c r="AJ554" s="55"/>
      <c r="AK554" s="55"/>
      <c r="AL554" s="55"/>
      <c r="AM554" s="55"/>
      <c r="AN554" s="55"/>
      <c r="AO554" s="55"/>
      <c r="AP554" s="55"/>
      <c r="AQ554" s="55"/>
      <c r="AR554" s="55"/>
      <c r="AS554" s="55"/>
      <c r="AT554" s="55"/>
      <c r="AU554" s="55"/>
      <c r="AV554" s="55"/>
      <c r="AW554" s="55"/>
      <c r="AX554" s="55"/>
      <c r="AY554" s="55"/>
      <c r="AZ554" s="55"/>
      <c r="BA554" s="55"/>
      <c r="BB554" s="55"/>
      <c r="BC554" s="55"/>
      <c r="BD554" s="55"/>
      <c r="BE554" s="55"/>
      <c r="BF554" s="55"/>
      <c r="BG554" s="55"/>
      <c r="BH554" s="55"/>
      <c r="BI554" s="55"/>
      <c r="BJ554" s="55"/>
      <c r="BK554" s="55"/>
      <c r="BL554" s="55"/>
      <c r="BM554" s="55"/>
      <c r="BN554" s="55"/>
      <c r="BO554" s="55"/>
      <c r="BP554" s="55"/>
      <c r="BQ554" s="55"/>
      <c r="BR554" s="55"/>
      <c r="BS554" s="55"/>
      <c r="BT554" s="55"/>
      <c r="BU554" s="55"/>
      <c r="BV554" s="55"/>
      <c r="BW554" s="55"/>
      <c r="BX554" s="55"/>
      <c r="BY554" s="55"/>
      <c r="BZ554" s="55"/>
      <c r="CA554" s="55"/>
      <c r="CB554" s="55"/>
    </row>
    <row r="555" spans="1:80" s="60" customFormat="1" x14ac:dyDescent="0.2">
      <c r="A555" s="55"/>
      <c r="B555" s="55"/>
      <c r="C555" s="55"/>
      <c r="D555" s="55"/>
      <c r="E555" s="55"/>
      <c r="F555" s="55"/>
      <c r="G555" s="55"/>
      <c r="H555" s="55"/>
      <c r="I555" s="55"/>
      <c r="J555" s="55"/>
      <c r="K555" s="55"/>
      <c r="L555" s="55"/>
      <c r="M555" s="55"/>
      <c r="N555" s="55"/>
      <c r="O555" s="55"/>
      <c r="P555" s="55"/>
      <c r="Q555" s="55"/>
      <c r="R555" s="55"/>
      <c r="S555" s="55"/>
      <c r="T555" s="55"/>
      <c r="U555" s="55"/>
      <c r="V555" s="55"/>
      <c r="W555" s="55"/>
      <c r="X555" s="55"/>
      <c r="Y555" s="55"/>
      <c r="Z555" s="55"/>
      <c r="AA555" s="55"/>
      <c r="AB555" s="55"/>
      <c r="AC555" s="55"/>
      <c r="AD555" s="55"/>
      <c r="AE555" s="55"/>
      <c r="AF555" s="55"/>
      <c r="AG555" s="55"/>
      <c r="AH555" s="55"/>
      <c r="AI555" s="55"/>
      <c r="AJ555" s="55"/>
      <c r="AK555" s="55"/>
      <c r="AL555" s="55"/>
      <c r="AM555" s="55"/>
      <c r="AN555" s="55"/>
      <c r="AO555" s="55"/>
      <c r="AP555" s="55"/>
      <c r="AQ555" s="55"/>
      <c r="AR555" s="55"/>
      <c r="AS555" s="55"/>
      <c r="AT555" s="55"/>
      <c r="AU555" s="55"/>
      <c r="AV555" s="55"/>
      <c r="AW555" s="55"/>
      <c r="AX555" s="55"/>
      <c r="AY555" s="55"/>
      <c r="AZ555" s="55"/>
      <c r="BA555" s="55"/>
      <c r="BB555" s="55"/>
      <c r="BC555" s="55"/>
      <c r="BD555" s="55"/>
      <c r="BE555" s="55"/>
      <c r="BF555" s="55"/>
      <c r="BG555" s="55"/>
      <c r="BH555" s="55"/>
      <c r="BI555" s="55"/>
      <c r="BJ555" s="55"/>
      <c r="BK555" s="55"/>
      <c r="BL555" s="55"/>
      <c r="BM555" s="55"/>
      <c r="BN555" s="55"/>
      <c r="BO555" s="55"/>
      <c r="BP555" s="55"/>
      <c r="BQ555" s="55"/>
      <c r="BR555" s="55"/>
      <c r="BS555" s="55"/>
      <c r="BT555" s="55"/>
      <c r="BU555" s="55"/>
      <c r="BV555" s="55"/>
      <c r="BW555" s="55"/>
      <c r="BX555" s="55"/>
      <c r="BY555" s="55"/>
      <c r="BZ555" s="55"/>
      <c r="CA555" s="55"/>
      <c r="CB555" s="55"/>
    </row>
    <row r="556" spans="1:80" s="60" customFormat="1" x14ac:dyDescent="0.2">
      <c r="A556" s="55"/>
      <c r="B556" s="55"/>
      <c r="C556" s="55"/>
      <c r="D556" s="55"/>
      <c r="E556" s="55"/>
      <c r="F556" s="55"/>
      <c r="G556" s="55"/>
      <c r="H556" s="55"/>
      <c r="I556" s="55"/>
      <c r="J556" s="55"/>
      <c r="K556" s="55"/>
      <c r="L556" s="55"/>
      <c r="M556" s="55"/>
      <c r="N556" s="55"/>
      <c r="O556" s="55"/>
      <c r="P556" s="55"/>
      <c r="Q556" s="55"/>
      <c r="R556" s="55"/>
      <c r="S556" s="55"/>
      <c r="T556" s="55"/>
      <c r="U556" s="55"/>
      <c r="V556" s="55"/>
      <c r="W556" s="55"/>
      <c r="X556" s="55"/>
      <c r="Y556" s="55"/>
      <c r="Z556" s="55"/>
      <c r="AA556" s="55"/>
      <c r="AB556" s="55"/>
      <c r="AC556" s="55"/>
      <c r="AD556" s="55"/>
      <c r="AE556" s="55"/>
      <c r="AF556" s="55"/>
      <c r="AG556" s="55"/>
      <c r="AH556" s="55"/>
      <c r="AI556" s="55"/>
      <c r="AJ556" s="55"/>
      <c r="AK556" s="55"/>
      <c r="AL556" s="55"/>
      <c r="AM556" s="55"/>
      <c r="AN556" s="55"/>
      <c r="AO556" s="55"/>
      <c r="AP556" s="55"/>
      <c r="AQ556" s="55"/>
      <c r="AR556" s="55"/>
      <c r="AS556" s="55"/>
      <c r="AT556" s="55"/>
      <c r="AU556" s="55"/>
      <c r="AV556" s="55"/>
      <c r="AW556" s="55"/>
      <c r="AX556" s="55"/>
      <c r="AY556" s="55"/>
      <c r="AZ556" s="55"/>
      <c r="BA556" s="55"/>
      <c r="BB556" s="55"/>
      <c r="BC556" s="55"/>
      <c r="BD556" s="55"/>
      <c r="BE556" s="55"/>
      <c r="BF556" s="55"/>
      <c r="BG556" s="55"/>
      <c r="BH556" s="55"/>
      <c r="BI556" s="55"/>
      <c r="BJ556" s="55"/>
      <c r="BK556" s="55"/>
      <c r="BL556" s="55"/>
      <c r="BM556" s="55"/>
      <c r="BN556" s="55"/>
      <c r="BO556" s="55"/>
      <c r="BP556" s="55"/>
      <c r="BQ556" s="55"/>
      <c r="BR556" s="55"/>
      <c r="BS556" s="55"/>
      <c r="BT556" s="55"/>
      <c r="BU556" s="55"/>
      <c r="BV556" s="55"/>
      <c r="BW556" s="55"/>
      <c r="BX556" s="55"/>
      <c r="BY556" s="55"/>
      <c r="BZ556" s="55"/>
      <c r="CA556" s="55"/>
      <c r="CB556" s="55"/>
    </row>
    <row r="557" spans="1:80" s="60" customFormat="1" x14ac:dyDescent="0.2">
      <c r="A557" s="55"/>
      <c r="B557" s="55"/>
      <c r="C557" s="55"/>
      <c r="D557" s="55"/>
      <c r="E557" s="55"/>
      <c r="F557" s="55"/>
      <c r="G557" s="55"/>
      <c r="H557" s="55"/>
      <c r="I557" s="55"/>
      <c r="J557" s="55"/>
      <c r="K557" s="55"/>
      <c r="L557" s="55"/>
      <c r="M557" s="55"/>
      <c r="N557" s="55"/>
      <c r="O557" s="55"/>
      <c r="P557" s="55"/>
      <c r="Q557" s="55"/>
      <c r="R557" s="55"/>
      <c r="S557" s="55"/>
      <c r="T557" s="55"/>
      <c r="U557" s="55"/>
      <c r="V557" s="55"/>
      <c r="W557" s="55"/>
      <c r="X557" s="55"/>
      <c r="Y557" s="55"/>
      <c r="Z557" s="55"/>
      <c r="AA557" s="55"/>
      <c r="AB557" s="55"/>
      <c r="AC557" s="55"/>
      <c r="AD557" s="55"/>
      <c r="AE557" s="55"/>
      <c r="AF557" s="55"/>
      <c r="AG557" s="55"/>
      <c r="AH557" s="55"/>
      <c r="AI557" s="55"/>
      <c r="AJ557" s="55"/>
      <c r="AK557" s="55"/>
      <c r="AL557" s="55"/>
      <c r="AM557" s="55"/>
      <c r="AN557" s="55"/>
      <c r="AO557" s="55"/>
      <c r="AP557" s="55"/>
      <c r="AQ557" s="55"/>
      <c r="AR557" s="55"/>
      <c r="AS557" s="55"/>
      <c r="AT557" s="55"/>
      <c r="AU557" s="55"/>
      <c r="AV557" s="55"/>
      <c r="AW557" s="55"/>
      <c r="AX557" s="55"/>
      <c r="AY557" s="55"/>
      <c r="AZ557" s="55"/>
      <c r="BA557" s="55"/>
      <c r="BB557" s="55"/>
      <c r="BC557" s="55"/>
      <c r="BD557" s="55"/>
      <c r="BE557" s="55"/>
      <c r="BF557" s="55"/>
      <c r="BG557" s="55"/>
      <c r="BH557" s="55"/>
      <c r="BI557" s="55"/>
      <c r="BJ557" s="55"/>
      <c r="BK557" s="55"/>
      <c r="BL557" s="55"/>
      <c r="BM557" s="55"/>
      <c r="BN557" s="55"/>
      <c r="BO557" s="55"/>
      <c r="BP557" s="55"/>
      <c r="BQ557" s="55"/>
      <c r="BR557" s="55"/>
      <c r="BS557" s="55"/>
      <c r="BT557" s="55"/>
      <c r="BU557" s="55"/>
      <c r="BV557" s="55"/>
      <c r="BW557" s="55"/>
      <c r="BX557" s="55"/>
      <c r="BY557" s="55"/>
      <c r="BZ557" s="55"/>
      <c r="CA557" s="55"/>
      <c r="CB557" s="55"/>
    </row>
    <row r="558" spans="1:80" s="60" customFormat="1" x14ac:dyDescent="0.2">
      <c r="A558" s="55"/>
      <c r="B558" s="55"/>
      <c r="C558" s="55"/>
      <c r="D558" s="55"/>
      <c r="E558" s="55"/>
      <c r="F558" s="55"/>
      <c r="G558" s="55"/>
      <c r="H558" s="55"/>
      <c r="I558" s="55"/>
      <c r="J558" s="55"/>
      <c r="K558" s="55"/>
      <c r="L558" s="55"/>
      <c r="M558" s="55"/>
      <c r="N558" s="55"/>
      <c r="O558" s="55"/>
      <c r="P558" s="55"/>
      <c r="Q558" s="55"/>
      <c r="R558" s="55"/>
      <c r="S558" s="55"/>
      <c r="T558" s="55"/>
      <c r="U558" s="55"/>
      <c r="V558" s="55"/>
      <c r="W558" s="55"/>
      <c r="X558" s="55"/>
      <c r="Y558" s="55"/>
      <c r="Z558" s="55"/>
      <c r="AA558" s="55"/>
      <c r="AB558" s="55"/>
      <c r="AC558" s="55"/>
      <c r="AD558" s="55"/>
      <c r="AE558" s="55"/>
      <c r="AF558" s="55"/>
      <c r="AG558" s="55"/>
      <c r="AH558" s="55"/>
      <c r="AI558" s="55"/>
      <c r="AJ558" s="55"/>
      <c r="AK558" s="55"/>
      <c r="AL558" s="55"/>
      <c r="AM558" s="55"/>
      <c r="AN558" s="55"/>
      <c r="AO558" s="55"/>
      <c r="AP558" s="55"/>
      <c r="AQ558" s="55"/>
      <c r="AR558" s="55"/>
      <c r="AS558" s="55"/>
      <c r="AT558" s="55"/>
      <c r="AU558" s="55"/>
      <c r="AV558" s="55"/>
      <c r="AW558" s="55"/>
      <c r="AX558" s="55"/>
      <c r="AY558" s="55"/>
      <c r="AZ558" s="55"/>
      <c r="BA558" s="55"/>
      <c r="BB558" s="55"/>
      <c r="BC558" s="55"/>
      <c r="BD558" s="55"/>
      <c r="BE558" s="55"/>
      <c r="BF558" s="55"/>
      <c r="BG558" s="55"/>
      <c r="BH558" s="55"/>
      <c r="BI558" s="55"/>
      <c r="BJ558" s="55"/>
      <c r="BK558" s="55"/>
      <c r="BL558" s="55"/>
      <c r="BM558" s="55"/>
      <c r="BN558" s="55"/>
      <c r="BO558" s="55"/>
      <c r="BP558" s="55"/>
      <c r="BQ558" s="55"/>
      <c r="BR558" s="55"/>
      <c r="BS558" s="55"/>
      <c r="BT558" s="55"/>
      <c r="BU558" s="55"/>
      <c r="BV558" s="55"/>
      <c r="BW558" s="55"/>
      <c r="BX558" s="55"/>
      <c r="BY558" s="55"/>
      <c r="BZ558" s="55"/>
      <c r="CA558" s="55"/>
      <c r="CB558" s="55"/>
    </row>
    <row r="559" spans="1:80" s="60" customFormat="1" x14ac:dyDescent="0.2">
      <c r="A559" s="55"/>
      <c r="B559" s="55"/>
      <c r="C559" s="55"/>
      <c r="D559" s="55"/>
      <c r="E559" s="55"/>
      <c r="F559" s="55"/>
      <c r="G559" s="55"/>
      <c r="H559" s="55"/>
      <c r="I559" s="55"/>
      <c r="J559" s="55"/>
      <c r="K559" s="55"/>
      <c r="L559" s="55"/>
      <c r="M559" s="55"/>
      <c r="N559" s="55"/>
      <c r="O559" s="55"/>
      <c r="P559" s="55"/>
      <c r="Q559" s="55"/>
      <c r="R559" s="55"/>
      <c r="S559" s="55"/>
      <c r="T559" s="55"/>
      <c r="U559" s="55"/>
      <c r="V559" s="55"/>
      <c r="W559" s="55"/>
      <c r="X559" s="55"/>
      <c r="Y559" s="55"/>
      <c r="Z559" s="55"/>
      <c r="AA559" s="55"/>
      <c r="AB559" s="55"/>
      <c r="AC559" s="55"/>
      <c r="AD559" s="55"/>
      <c r="AE559" s="55"/>
      <c r="AF559" s="55"/>
      <c r="AG559" s="55"/>
      <c r="AH559" s="55"/>
      <c r="AI559" s="55"/>
      <c r="AJ559" s="55"/>
      <c r="AK559" s="55"/>
      <c r="AL559" s="55"/>
      <c r="AM559" s="55"/>
      <c r="AN559" s="55"/>
      <c r="AO559" s="55"/>
      <c r="AP559" s="55"/>
      <c r="AQ559" s="55"/>
      <c r="AR559" s="55"/>
      <c r="AS559" s="55"/>
      <c r="AT559" s="55"/>
      <c r="AU559" s="55"/>
      <c r="AV559" s="55"/>
      <c r="AW559" s="55"/>
      <c r="AX559" s="55"/>
      <c r="AY559" s="55"/>
      <c r="AZ559" s="55"/>
      <c r="BA559" s="55"/>
      <c r="BB559" s="55"/>
      <c r="BC559" s="55"/>
      <c r="BD559" s="55"/>
      <c r="BE559" s="55"/>
      <c r="BF559" s="55"/>
      <c r="BG559" s="55"/>
      <c r="BH559" s="55"/>
      <c r="BI559" s="55"/>
      <c r="BJ559" s="55"/>
      <c r="BK559" s="55"/>
      <c r="BL559" s="55"/>
      <c r="BM559" s="55"/>
      <c r="BN559" s="55"/>
      <c r="BO559" s="55"/>
      <c r="BP559" s="55"/>
      <c r="BQ559" s="55"/>
      <c r="BR559" s="55"/>
      <c r="BS559" s="55"/>
      <c r="BT559" s="55"/>
      <c r="BU559" s="55"/>
      <c r="BV559" s="55"/>
      <c r="BW559" s="55"/>
      <c r="BX559" s="55"/>
      <c r="BY559" s="55"/>
      <c r="BZ559" s="55"/>
      <c r="CA559" s="55"/>
      <c r="CB559" s="55"/>
    </row>
    <row r="560" spans="1:80" s="60" customFormat="1" x14ac:dyDescent="0.2">
      <c r="A560" s="55"/>
      <c r="B560" s="55"/>
      <c r="C560" s="55"/>
      <c r="D560" s="55"/>
      <c r="E560" s="55"/>
      <c r="F560" s="55"/>
      <c r="G560" s="55"/>
      <c r="H560" s="55"/>
      <c r="I560" s="55"/>
      <c r="J560" s="55"/>
      <c r="K560" s="55"/>
      <c r="L560" s="55"/>
      <c r="M560" s="55"/>
      <c r="N560" s="55"/>
      <c r="O560" s="55"/>
      <c r="P560" s="55"/>
      <c r="Q560" s="55"/>
      <c r="R560" s="55"/>
      <c r="S560" s="55"/>
      <c r="T560" s="55"/>
      <c r="U560" s="55"/>
      <c r="V560" s="55"/>
      <c r="W560" s="55"/>
      <c r="X560" s="55"/>
      <c r="Y560" s="55"/>
      <c r="Z560" s="55"/>
      <c r="AA560" s="55"/>
      <c r="AB560" s="55"/>
      <c r="AC560" s="55"/>
      <c r="AD560" s="55"/>
      <c r="AE560" s="55"/>
      <c r="AF560" s="55"/>
      <c r="AG560" s="55"/>
      <c r="AH560" s="55"/>
      <c r="AI560" s="55"/>
      <c r="AJ560" s="55"/>
      <c r="AK560" s="55"/>
      <c r="AL560" s="55"/>
      <c r="AM560" s="55"/>
      <c r="AN560" s="55"/>
      <c r="AO560" s="55"/>
      <c r="AP560" s="55"/>
      <c r="AQ560" s="55"/>
      <c r="AR560" s="55"/>
      <c r="AS560" s="55"/>
      <c r="AT560" s="55"/>
      <c r="AU560" s="55"/>
      <c r="AV560" s="55"/>
      <c r="AW560" s="55"/>
      <c r="AX560" s="55"/>
      <c r="AY560" s="55"/>
      <c r="AZ560" s="55"/>
      <c r="BA560" s="55"/>
      <c r="BB560" s="55"/>
      <c r="BC560" s="55"/>
      <c r="BD560" s="55"/>
      <c r="BE560" s="55"/>
      <c r="BF560" s="55"/>
      <c r="BG560" s="55"/>
      <c r="BH560" s="55"/>
      <c r="BI560" s="55"/>
      <c r="BJ560" s="55"/>
      <c r="BK560" s="55"/>
      <c r="BL560" s="55"/>
      <c r="BM560" s="55"/>
      <c r="BN560" s="55"/>
      <c r="BO560" s="55"/>
      <c r="BP560" s="55"/>
      <c r="BQ560" s="55"/>
      <c r="BR560" s="55"/>
      <c r="BS560" s="55"/>
      <c r="BT560" s="55"/>
      <c r="BU560" s="55"/>
      <c r="BV560" s="55"/>
      <c r="BW560" s="55"/>
      <c r="BX560" s="55"/>
      <c r="BY560" s="55"/>
      <c r="BZ560" s="55"/>
      <c r="CA560" s="55"/>
      <c r="CB560" s="55"/>
    </row>
    <row r="561" spans="1:80" s="60" customFormat="1" x14ac:dyDescent="0.2">
      <c r="A561" s="55"/>
      <c r="B561" s="55"/>
      <c r="C561" s="55"/>
      <c r="D561" s="55"/>
      <c r="E561" s="55"/>
      <c r="F561" s="55"/>
      <c r="G561" s="55"/>
      <c r="H561" s="55"/>
      <c r="I561" s="55"/>
      <c r="J561" s="55"/>
      <c r="K561" s="55"/>
      <c r="L561" s="55"/>
      <c r="M561" s="55"/>
      <c r="N561" s="55"/>
      <c r="O561" s="55"/>
      <c r="P561" s="55"/>
      <c r="Q561" s="55"/>
      <c r="R561" s="55"/>
      <c r="S561" s="55"/>
      <c r="T561" s="55"/>
      <c r="U561" s="55"/>
      <c r="V561" s="55"/>
      <c r="W561" s="55"/>
      <c r="X561" s="55"/>
      <c r="Y561" s="55"/>
      <c r="Z561" s="55"/>
      <c r="AA561" s="55"/>
      <c r="AB561" s="55"/>
      <c r="AC561" s="55"/>
      <c r="AD561" s="55"/>
      <c r="AE561" s="55"/>
      <c r="AF561" s="55"/>
      <c r="AG561" s="55"/>
      <c r="AH561" s="55"/>
      <c r="AI561" s="55"/>
      <c r="AJ561" s="55"/>
      <c r="AK561" s="55"/>
      <c r="AL561" s="55"/>
      <c r="AM561" s="55"/>
      <c r="AN561" s="55"/>
      <c r="AO561" s="55"/>
      <c r="AP561" s="55"/>
      <c r="AQ561" s="55"/>
      <c r="AR561" s="55"/>
      <c r="AS561" s="55"/>
      <c r="AT561" s="55"/>
      <c r="AU561" s="55"/>
      <c r="AV561" s="55"/>
      <c r="AW561" s="55"/>
      <c r="AX561" s="55"/>
      <c r="AY561" s="55"/>
      <c r="AZ561" s="55"/>
      <c r="BA561" s="55"/>
      <c r="BB561" s="55"/>
      <c r="BC561" s="55"/>
      <c r="BD561" s="55"/>
      <c r="BE561" s="55"/>
      <c r="BF561" s="55"/>
      <c r="BG561" s="55"/>
      <c r="BH561" s="55"/>
      <c r="BI561" s="55"/>
      <c r="BJ561" s="55"/>
      <c r="BK561" s="55"/>
      <c r="BL561" s="55"/>
      <c r="BM561" s="55"/>
      <c r="BN561" s="55"/>
      <c r="BO561" s="55"/>
      <c r="BP561" s="55"/>
      <c r="BQ561" s="55"/>
      <c r="BR561" s="55"/>
      <c r="BS561" s="55"/>
      <c r="BT561" s="55"/>
      <c r="BU561" s="55"/>
      <c r="BV561" s="55"/>
      <c r="BW561" s="55"/>
      <c r="BX561" s="55"/>
      <c r="BY561" s="55"/>
      <c r="BZ561" s="55"/>
      <c r="CA561" s="55"/>
      <c r="CB561" s="55"/>
    </row>
    <row r="562" spans="1:80" s="60" customFormat="1" x14ac:dyDescent="0.2">
      <c r="A562" s="55"/>
      <c r="B562" s="55"/>
      <c r="C562" s="55"/>
      <c r="D562" s="55"/>
      <c r="E562" s="55"/>
      <c r="F562" s="55"/>
      <c r="G562" s="55"/>
      <c r="H562" s="55"/>
      <c r="I562" s="55"/>
      <c r="J562" s="55"/>
      <c r="K562" s="55"/>
      <c r="L562" s="55"/>
      <c r="M562" s="55"/>
      <c r="N562" s="55"/>
      <c r="O562" s="55"/>
      <c r="P562" s="55"/>
      <c r="Q562" s="55"/>
      <c r="R562" s="55"/>
      <c r="S562" s="55"/>
      <c r="T562" s="55"/>
      <c r="U562" s="55"/>
      <c r="V562" s="55"/>
      <c r="W562" s="55"/>
      <c r="X562" s="55"/>
      <c r="Y562" s="55"/>
      <c r="Z562" s="55"/>
      <c r="AA562" s="55"/>
      <c r="AB562" s="55"/>
      <c r="AC562" s="55"/>
      <c r="AD562" s="55"/>
      <c r="AE562" s="55"/>
      <c r="AF562" s="55"/>
      <c r="AG562" s="55"/>
      <c r="AH562" s="55"/>
      <c r="AI562" s="55"/>
      <c r="AJ562" s="55"/>
      <c r="AK562" s="55"/>
      <c r="AL562" s="55"/>
      <c r="AM562" s="55"/>
      <c r="AN562" s="55"/>
      <c r="AO562" s="55"/>
      <c r="AP562" s="55"/>
      <c r="AQ562" s="55"/>
      <c r="AR562" s="55"/>
      <c r="AS562" s="55"/>
      <c r="AT562" s="55"/>
      <c r="AU562" s="55"/>
      <c r="AV562" s="55"/>
      <c r="AW562" s="55"/>
      <c r="AX562" s="55"/>
      <c r="AY562" s="55"/>
      <c r="AZ562" s="55"/>
      <c r="BA562" s="55"/>
      <c r="BB562" s="55"/>
      <c r="BC562" s="55"/>
      <c r="BD562" s="55"/>
      <c r="BE562" s="55"/>
      <c r="BF562" s="55"/>
      <c r="BG562" s="55"/>
      <c r="BH562" s="55"/>
      <c r="BI562" s="55"/>
      <c r="BJ562" s="55"/>
      <c r="BK562" s="55"/>
      <c r="BL562" s="55"/>
      <c r="BM562" s="55"/>
      <c r="BN562" s="55"/>
      <c r="BO562" s="55"/>
      <c r="BP562" s="55"/>
      <c r="BQ562" s="55"/>
      <c r="BR562" s="55"/>
      <c r="BS562" s="55"/>
      <c r="BT562" s="55"/>
      <c r="BU562" s="55"/>
      <c r="BV562" s="55"/>
      <c r="BW562" s="55"/>
      <c r="BX562" s="55"/>
      <c r="BY562" s="55"/>
      <c r="BZ562" s="55"/>
      <c r="CA562" s="55"/>
      <c r="CB562" s="55"/>
    </row>
    <row r="563" spans="1:80" s="60" customFormat="1" x14ac:dyDescent="0.2">
      <c r="A563" s="55"/>
      <c r="B563" s="55"/>
      <c r="C563" s="55"/>
      <c r="D563" s="55"/>
      <c r="E563" s="55"/>
      <c r="F563" s="55"/>
      <c r="G563" s="55"/>
      <c r="H563" s="55"/>
      <c r="I563" s="55"/>
      <c r="J563" s="55"/>
      <c r="K563" s="55"/>
      <c r="L563" s="55"/>
      <c r="M563" s="55"/>
      <c r="N563" s="55"/>
      <c r="O563" s="55"/>
      <c r="P563" s="55"/>
      <c r="Q563" s="55"/>
      <c r="R563" s="55"/>
      <c r="S563" s="55"/>
      <c r="T563" s="55"/>
      <c r="U563" s="55"/>
      <c r="V563" s="55"/>
      <c r="W563" s="55"/>
      <c r="X563" s="55"/>
      <c r="Y563" s="55"/>
      <c r="Z563" s="55"/>
      <c r="AA563" s="55"/>
      <c r="AB563" s="55"/>
      <c r="AC563" s="55"/>
      <c r="AD563" s="55"/>
      <c r="AE563" s="55"/>
      <c r="AF563" s="55"/>
      <c r="AG563" s="55"/>
      <c r="AH563" s="55"/>
      <c r="AI563" s="55"/>
      <c r="AJ563" s="55"/>
      <c r="AK563" s="55"/>
      <c r="AL563" s="55"/>
      <c r="AM563" s="55"/>
      <c r="AN563" s="55"/>
      <c r="AO563" s="55"/>
      <c r="AP563" s="55"/>
      <c r="AQ563" s="55"/>
      <c r="AR563" s="55"/>
      <c r="AS563" s="55"/>
      <c r="AT563" s="55"/>
      <c r="AU563" s="55"/>
      <c r="AV563" s="55"/>
      <c r="AW563" s="55"/>
      <c r="AX563" s="55"/>
      <c r="AY563" s="55"/>
      <c r="AZ563" s="55"/>
      <c r="BA563" s="55"/>
      <c r="BB563" s="55"/>
      <c r="BC563" s="55"/>
      <c r="BD563" s="55"/>
      <c r="BE563" s="55"/>
      <c r="BF563" s="55"/>
      <c r="BG563" s="55"/>
      <c r="BH563" s="55"/>
      <c r="BI563" s="55"/>
      <c r="BJ563" s="55"/>
      <c r="BK563" s="55"/>
      <c r="BL563" s="55"/>
      <c r="BM563" s="55"/>
      <c r="BN563" s="55"/>
      <c r="BO563" s="55"/>
      <c r="BP563" s="55"/>
      <c r="BQ563" s="55"/>
      <c r="BR563" s="55"/>
      <c r="BS563" s="55"/>
      <c r="BT563" s="55"/>
      <c r="BU563" s="55"/>
      <c r="BV563" s="55"/>
      <c r="BW563" s="55"/>
      <c r="BX563" s="55"/>
      <c r="BY563" s="55"/>
      <c r="BZ563" s="55"/>
      <c r="CA563" s="55"/>
      <c r="CB563" s="55"/>
    </row>
    <row r="564" spans="1:80" s="60" customFormat="1" x14ac:dyDescent="0.2">
      <c r="A564" s="55"/>
      <c r="B564" s="55"/>
      <c r="C564" s="55"/>
      <c r="D564" s="55"/>
      <c r="E564" s="55"/>
      <c r="F564" s="55"/>
      <c r="G564" s="55"/>
      <c r="H564" s="55"/>
      <c r="I564" s="55"/>
      <c r="J564" s="55"/>
      <c r="K564" s="55"/>
      <c r="L564" s="55"/>
      <c r="M564" s="55"/>
      <c r="N564" s="55"/>
      <c r="O564" s="55"/>
      <c r="P564" s="55"/>
      <c r="Q564" s="55"/>
      <c r="R564" s="55"/>
      <c r="S564" s="55"/>
      <c r="T564" s="55"/>
      <c r="U564" s="55"/>
      <c r="V564" s="55"/>
      <c r="W564" s="55"/>
      <c r="X564" s="55"/>
      <c r="Y564" s="55"/>
      <c r="Z564" s="55"/>
      <c r="AA564" s="55"/>
      <c r="AB564" s="55"/>
      <c r="AC564" s="55"/>
      <c r="AD564" s="55"/>
      <c r="AE564" s="55"/>
      <c r="AF564" s="55"/>
      <c r="AG564" s="55"/>
      <c r="AH564" s="55"/>
      <c r="AI564" s="55"/>
      <c r="AJ564" s="55"/>
      <c r="AK564" s="55"/>
      <c r="AL564" s="55"/>
      <c r="AM564" s="55"/>
      <c r="AN564" s="55"/>
      <c r="AO564" s="55"/>
      <c r="AP564" s="55"/>
      <c r="AQ564" s="55"/>
      <c r="AR564" s="55"/>
      <c r="AS564" s="55"/>
      <c r="AT564" s="55"/>
      <c r="AU564" s="55"/>
      <c r="AV564" s="55"/>
      <c r="AW564" s="55"/>
      <c r="AX564" s="55"/>
      <c r="AY564" s="55"/>
      <c r="AZ564" s="55"/>
      <c r="BA564" s="55"/>
      <c r="BB564" s="55"/>
      <c r="BC564" s="55"/>
      <c r="BD564" s="55"/>
      <c r="BE564" s="55"/>
      <c r="BF564" s="55"/>
      <c r="BG564" s="55"/>
      <c r="BH564" s="55"/>
      <c r="BI564" s="55"/>
      <c r="BJ564" s="55"/>
      <c r="BK564" s="55"/>
      <c r="BL564" s="55"/>
      <c r="BM564" s="55"/>
      <c r="BN564" s="55"/>
      <c r="BO564" s="55"/>
      <c r="BP564" s="55"/>
      <c r="BQ564" s="55"/>
      <c r="BR564" s="55"/>
      <c r="BS564" s="55"/>
      <c r="BT564" s="55"/>
      <c r="BU564" s="55"/>
      <c r="BV564" s="55"/>
      <c r="BW564" s="55"/>
      <c r="BX564" s="55"/>
      <c r="BY564" s="55"/>
      <c r="BZ564" s="55"/>
      <c r="CA564" s="55"/>
      <c r="CB564" s="55"/>
    </row>
    <row r="565" spans="1:80" s="60" customFormat="1" x14ac:dyDescent="0.2">
      <c r="A565" s="55"/>
      <c r="B565" s="55"/>
      <c r="C565" s="55"/>
      <c r="D565" s="55"/>
      <c r="E565" s="55"/>
      <c r="F565" s="55"/>
      <c r="G565" s="55"/>
      <c r="H565" s="55"/>
      <c r="I565" s="55"/>
      <c r="J565" s="55"/>
      <c r="K565" s="55"/>
      <c r="L565" s="55"/>
      <c r="M565" s="55"/>
      <c r="N565" s="55"/>
      <c r="O565" s="55"/>
      <c r="P565" s="55"/>
      <c r="Q565" s="55"/>
      <c r="R565" s="55"/>
      <c r="S565" s="55"/>
      <c r="T565" s="55"/>
      <c r="U565" s="55"/>
      <c r="V565" s="55"/>
      <c r="W565" s="55"/>
      <c r="X565" s="55"/>
      <c r="Y565" s="55"/>
      <c r="Z565" s="55"/>
      <c r="AA565" s="55"/>
      <c r="AB565" s="55"/>
      <c r="AC565" s="55"/>
      <c r="AD565" s="55"/>
      <c r="AE565" s="55"/>
      <c r="AF565" s="55"/>
      <c r="AG565" s="55"/>
      <c r="AH565" s="55"/>
      <c r="AI565" s="55"/>
      <c r="AJ565" s="55"/>
      <c r="AK565" s="55"/>
      <c r="AL565" s="55"/>
      <c r="AM565" s="55"/>
      <c r="AN565" s="55"/>
      <c r="AO565" s="55"/>
      <c r="AP565" s="55"/>
      <c r="AQ565" s="55"/>
      <c r="AR565" s="55"/>
      <c r="AS565" s="55"/>
      <c r="AT565" s="55"/>
      <c r="AU565" s="55"/>
      <c r="AV565" s="55"/>
      <c r="AW565" s="55"/>
      <c r="AX565" s="55"/>
      <c r="AY565" s="55"/>
      <c r="AZ565" s="55"/>
      <c r="BA565" s="55"/>
      <c r="BB565" s="55"/>
      <c r="BC565" s="55"/>
      <c r="BD565" s="55"/>
      <c r="BE565" s="55"/>
      <c r="BF565" s="55"/>
      <c r="BG565" s="55"/>
      <c r="BH565" s="55"/>
      <c r="BI565" s="55"/>
      <c r="BJ565" s="55"/>
      <c r="BK565" s="55"/>
      <c r="BL565" s="55"/>
      <c r="BM565" s="55"/>
      <c r="BN565" s="55"/>
      <c r="BO565" s="55"/>
      <c r="BP565" s="55"/>
      <c r="BQ565" s="55"/>
      <c r="BR565" s="55"/>
      <c r="BS565" s="55"/>
      <c r="BT565" s="55"/>
      <c r="BU565" s="55"/>
      <c r="BV565" s="55"/>
      <c r="BW565" s="55"/>
      <c r="BX565" s="55"/>
      <c r="BY565" s="55"/>
      <c r="BZ565" s="55"/>
      <c r="CA565" s="55"/>
      <c r="CB565" s="55"/>
    </row>
    <row r="566" spans="1:80" s="60" customFormat="1" x14ac:dyDescent="0.2">
      <c r="A566" s="55"/>
      <c r="B566" s="55"/>
      <c r="C566" s="55"/>
      <c r="D566" s="55"/>
      <c r="E566" s="55"/>
      <c r="F566" s="55"/>
      <c r="G566" s="55"/>
      <c r="H566" s="55"/>
      <c r="I566" s="55"/>
      <c r="J566" s="55"/>
      <c r="K566" s="55"/>
      <c r="L566" s="55"/>
      <c r="M566" s="55"/>
      <c r="N566" s="55"/>
      <c r="O566" s="55"/>
      <c r="P566" s="55"/>
      <c r="Q566" s="55"/>
      <c r="R566" s="55"/>
      <c r="S566" s="55"/>
      <c r="T566" s="55"/>
      <c r="U566" s="55"/>
      <c r="V566" s="55"/>
      <c r="W566" s="55"/>
      <c r="X566" s="55"/>
      <c r="Y566" s="55"/>
      <c r="Z566" s="55"/>
      <c r="AA566" s="55"/>
      <c r="AB566" s="55"/>
      <c r="AC566" s="55"/>
      <c r="AD566" s="55"/>
      <c r="AE566" s="55"/>
      <c r="AF566" s="55"/>
      <c r="AG566" s="55"/>
      <c r="AH566" s="55"/>
      <c r="AI566" s="55"/>
      <c r="AJ566" s="55"/>
      <c r="AK566" s="55"/>
      <c r="AL566" s="55"/>
      <c r="AM566" s="55"/>
      <c r="AN566" s="55"/>
      <c r="AO566" s="55"/>
      <c r="AP566" s="55"/>
      <c r="AQ566" s="55"/>
      <c r="AR566" s="55"/>
      <c r="AS566" s="55"/>
      <c r="AT566" s="55"/>
      <c r="AU566" s="55"/>
      <c r="AV566" s="55"/>
      <c r="AW566" s="55"/>
      <c r="AX566" s="55"/>
      <c r="AY566" s="55"/>
      <c r="AZ566" s="55"/>
      <c r="BA566" s="55"/>
      <c r="BB566" s="55"/>
      <c r="BC566" s="55"/>
      <c r="BD566" s="55"/>
      <c r="BE566" s="55"/>
      <c r="BF566" s="55"/>
      <c r="BG566" s="55"/>
      <c r="BH566" s="55"/>
      <c r="BI566" s="55"/>
      <c r="BJ566" s="55"/>
      <c r="BK566" s="55"/>
      <c r="BL566" s="55"/>
      <c r="BM566" s="55"/>
      <c r="BN566" s="55"/>
      <c r="BO566" s="55"/>
      <c r="BP566" s="55"/>
      <c r="BQ566" s="55"/>
      <c r="BR566" s="55"/>
      <c r="BS566" s="55"/>
      <c r="BT566" s="55"/>
      <c r="BU566" s="55"/>
      <c r="BV566" s="55"/>
      <c r="BW566" s="55"/>
      <c r="BX566" s="55"/>
      <c r="BY566" s="55"/>
      <c r="BZ566" s="55"/>
      <c r="CA566" s="55"/>
      <c r="CB566" s="55"/>
    </row>
    <row r="567" spans="1:80" s="60" customFormat="1" x14ac:dyDescent="0.2">
      <c r="A567" s="55"/>
      <c r="B567" s="55"/>
      <c r="C567" s="55"/>
      <c r="D567" s="55"/>
      <c r="E567" s="55"/>
      <c r="F567" s="55"/>
      <c r="G567" s="55"/>
      <c r="H567" s="55"/>
      <c r="I567" s="55"/>
      <c r="J567" s="55"/>
      <c r="K567" s="55"/>
      <c r="L567" s="55"/>
      <c r="M567" s="55"/>
      <c r="N567" s="55"/>
      <c r="O567" s="55"/>
      <c r="P567" s="55"/>
      <c r="Q567" s="55"/>
      <c r="R567" s="55"/>
      <c r="S567" s="55"/>
      <c r="T567" s="55"/>
      <c r="U567" s="55"/>
      <c r="V567" s="55"/>
      <c r="W567" s="55"/>
      <c r="X567" s="55"/>
      <c r="Y567" s="55"/>
      <c r="Z567" s="55"/>
      <c r="AA567" s="55"/>
      <c r="AB567" s="55"/>
      <c r="AC567" s="55"/>
      <c r="AD567" s="55"/>
      <c r="AE567" s="55"/>
      <c r="AF567" s="55"/>
      <c r="AG567" s="55"/>
      <c r="AH567" s="55"/>
      <c r="AI567" s="55"/>
      <c r="AJ567" s="55"/>
      <c r="AK567" s="55"/>
      <c r="AL567" s="55"/>
      <c r="AM567" s="55"/>
      <c r="AN567" s="55"/>
      <c r="AO567" s="55"/>
      <c r="AP567" s="55"/>
      <c r="AQ567" s="55"/>
      <c r="AR567" s="55"/>
      <c r="AS567" s="55"/>
      <c r="AT567" s="55"/>
      <c r="AU567" s="55"/>
      <c r="AV567" s="55"/>
      <c r="AW567" s="55"/>
      <c r="AX567" s="55"/>
      <c r="AY567" s="55"/>
      <c r="AZ567" s="55"/>
      <c r="BA567" s="55"/>
      <c r="BB567" s="55"/>
      <c r="BC567" s="55"/>
      <c r="BD567" s="55"/>
      <c r="BE567" s="55"/>
      <c r="BF567" s="55"/>
      <c r="BG567" s="55"/>
      <c r="BH567" s="55"/>
      <c r="BI567" s="55"/>
      <c r="BJ567" s="55"/>
      <c r="BK567" s="55"/>
      <c r="BL567" s="55"/>
      <c r="BM567" s="55"/>
      <c r="BN567" s="55"/>
      <c r="BO567" s="55"/>
      <c r="BP567" s="55"/>
      <c r="BQ567" s="55"/>
      <c r="BR567" s="55"/>
      <c r="BS567" s="55"/>
      <c r="BT567" s="55"/>
      <c r="BU567" s="55"/>
      <c r="BV567" s="55"/>
      <c r="BW567" s="55"/>
      <c r="BX567" s="55"/>
      <c r="BY567" s="55"/>
      <c r="BZ567" s="55"/>
      <c r="CA567" s="55"/>
      <c r="CB567" s="55"/>
    </row>
    <row r="568" spans="1:80" s="60" customFormat="1" x14ac:dyDescent="0.2">
      <c r="A568" s="55"/>
      <c r="B568" s="55"/>
      <c r="C568" s="55"/>
      <c r="D568" s="55"/>
      <c r="E568" s="55"/>
      <c r="F568" s="55"/>
      <c r="G568" s="55"/>
      <c r="H568" s="55"/>
      <c r="I568" s="55"/>
      <c r="J568" s="55"/>
      <c r="K568" s="55"/>
      <c r="L568" s="55"/>
      <c r="M568" s="55"/>
      <c r="N568" s="55"/>
      <c r="O568" s="55"/>
      <c r="P568" s="55"/>
      <c r="Q568" s="55"/>
      <c r="R568" s="55"/>
      <c r="S568" s="55"/>
      <c r="T568" s="55"/>
      <c r="U568" s="55"/>
      <c r="V568" s="55"/>
      <c r="W568" s="55"/>
      <c r="X568" s="55"/>
      <c r="Y568" s="55"/>
      <c r="Z568" s="55"/>
      <c r="AA568" s="55"/>
      <c r="AB568" s="55"/>
      <c r="AC568" s="55"/>
      <c r="AD568" s="55"/>
      <c r="AE568" s="55"/>
      <c r="AF568" s="55"/>
      <c r="AG568" s="55"/>
      <c r="AH568" s="55"/>
      <c r="AI568" s="55"/>
      <c r="AJ568" s="55"/>
      <c r="AK568" s="55"/>
      <c r="AL568" s="55"/>
      <c r="AM568" s="55"/>
      <c r="AN568" s="55"/>
      <c r="AO568" s="55"/>
      <c r="AP568" s="55"/>
      <c r="AQ568" s="55"/>
      <c r="AR568" s="55"/>
      <c r="AS568" s="55"/>
      <c r="AT568" s="55"/>
      <c r="AU568" s="55"/>
      <c r="AV568" s="55"/>
      <c r="AW568" s="55"/>
      <c r="AX568" s="55"/>
      <c r="AY568" s="55"/>
      <c r="AZ568" s="55"/>
      <c r="BA568" s="55"/>
      <c r="BB568" s="55"/>
      <c r="BC568" s="55"/>
      <c r="BD568" s="55"/>
      <c r="BE568" s="55"/>
      <c r="BF568" s="55"/>
      <c r="BG568" s="55"/>
      <c r="BH568" s="55"/>
      <c r="BI568" s="55"/>
      <c r="BJ568" s="55"/>
      <c r="BK568" s="55"/>
      <c r="BL568" s="55"/>
      <c r="BM568" s="55"/>
      <c r="BN568" s="55"/>
      <c r="BO568" s="55"/>
      <c r="BP568" s="55"/>
      <c r="BQ568" s="55"/>
      <c r="BR568" s="55"/>
      <c r="BS568" s="55"/>
      <c r="BT568" s="55"/>
      <c r="BU568" s="55"/>
      <c r="BV568" s="55"/>
      <c r="BW568" s="55"/>
      <c r="BX568" s="55"/>
      <c r="BY568" s="55"/>
      <c r="BZ568" s="55"/>
      <c r="CA568" s="55"/>
      <c r="CB568" s="55"/>
    </row>
    <row r="569" spans="1:80" s="60" customFormat="1" x14ac:dyDescent="0.2">
      <c r="A569" s="55"/>
      <c r="B569" s="55"/>
      <c r="C569" s="55"/>
      <c r="D569" s="55"/>
      <c r="E569" s="55"/>
      <c r="F569" s="55"/>
      <c r="G569" s="55"/>
      <c r="H569" s="55"/>
      <c r="I569" s="55"/>
      <c r="J569" s="55"/>
      <c r="K569" s="55"/>
      <c r="L569" s="55"/>
      <c r="M569" s="55"/>
      <c r="N569" s="55"/>
      <c r="O569" s="55"/>
      <c r="P569" s="55"/>
      <c r="Q569" s="55"/>
      <c r="R569" s="55"/>
      <c r="S569" s="55"/>
      <c r="T569" s="55"/>
      <c r="U569" s="55"/>
      <c r="V569" s="55"/>
      <c r="W569" s="55"/>
      <c r="X569" s="55"/>
      <c r="Y569" s="55"/>
      <c r="Z569" s="55"/>
      <c r="AA569" s="55"/>
      <c r="AB569" s="55"/>
      <c r="AC569" s="55"/>
      <c r="AD569" s="55"/>
      <c r="AE569" s="55"/>
      <c r="AF569" s="55"/>
      <c r="AG569" s="55"/>
      <c r="AH569" s="55"/>
      <c r="AI569" s="55"/>
      <c r="AJ569" s="55"/>
      <c r="AK569" s="55"/>
      <c r="AL569" s="55"/>
      <c r="AM569" s="55"/>
      <c r="AN569" s="55"/>
      <c r="AO569" s="55"/>
      <c r="AP569" s="55"/>
      <c r="AQ569" s="55"/>
      <c r="AR569" s="55"/>
      <c r="AS569" s="55"/>
      <c r="AT569" s="55"/>
      <c r="AU569" s="55"/>
      <c r="AV569" s="55"/>
      <c r="AW569" s="55"/>
      <c r="AX569" s="55"/>
      <c r="AY569" s="55"/>
      <c r="AZ569" s="55"/>
      <c r="BA569" s="55"/>
      <c r="BB569" s="55"/>
      <c r="BC569" s="55"/>
      <c r="BD569" s="55"/>
      <c r="BE569" s="55"/>
      <c r="BF569" s="55"/>
      <c r="BG569" s="55"/>
      <c r="BH569" s="55"/>
      <c r="BI569" s="55"/>
      <c r="BJ569" s="55"/>
      <c r="BK569" s="55"/>
      <c r="BL569" s="55"/>
      <c r="BM569" s="55"/>
      <c r="BN569" s="55"/>
      <c r="BO569" s="55"/>
      <c r="BP569" s="55"/>
      <c r="BQ569" s="55"/>
      <c r="BR569" s="55"/>
      <c r="BS569" s="55"/>
      <c r="BT569" s="55"/>
      <c r="BU569" s="55"/>
      <c r="BV569" s="55"/>
      <c r="BW569" s="55"/>
      <c r="BX569" s="55"/>
      <c r="BY569" s="55"/>
      <c r="BZ569" s="55"/>
      <c r="CA569" s="55"/>
      <c r="CB569" s="55"/>
    </row>
    <row r="570" spans="1:80" s="60" customFormat="1" x14ac:dyDescent="0.2">
      <c r="A570" s="55"/>
      <c r="B570" s="55"/>
      <c r="C570" s="55"/>
      <c r="D570" s="55"/>
      <c r="E570" s="55"/>
      <c r="F570" s="55"/>
      <c r="G570" s="55"/>
      <c r="H570" s="55"/>
      <c r="I570" s="55"/>
      <c r="J570" s="55"/>
      <c r="K570" s="55"/>
      <c r="L570" s="55"/>
      <c r="M570" s="55"/>
      <c r="N570" s="55"/>
      <c r="O570" s="55"/>
      <c r="P570" s="55"/>
      <c r="Q570" s="55"/>
      <c r="R570" s="55"/>
      <c r="S570" s="55"/>
      <c r="T570" s="55"/>
      <c r="U570" s="55"/>
      <c r="V570" s="55"/>
      <c r="W570" s="55"/>
      <c r="X570" s="55"/>
      <c r="Y570" s="55"/>
      <c r="Z570" s="55"/>
      <c r="AA570" s="55"/>
      <c r="AB570" s="55"/>
      <c r="AC570" s="55"/>
      <c r="AD570" s="55"/>
      <c r="AE570" s="55"/>
      <c r="AF570" s="55"/>
      <c r="AG570" s="55"/>
      <c r="AH570" s="55"/>
      <c r="AI570" s="55"/>
      <c r="AJ570" s="55"/>
      <c r="AK570" s="55"/>
      <c r="AL570" s="55"/>
      <c r="AM570" s="55"/>
      <c r="AN570" s="55"/>
      <c r="AO570" s="55"/>
      <c r="AP570" s="55"/>
      <c r="AQ570" s="55"/>
      <c r="AR570" s="55"/>
      <c r="AS570" s="55"/>
      <c r="AT570" s="55"/>
      <c r="AU570" s="55"/>
      <c r="AV570" s="55"/>
      <c r="AW570" s="55"/>
      <c r="AX570" s="55"/>
      <c r="AY570" s="55"/>
      <c r="AZ570" s="55"/>
      <c r="BA570" s="55"/>
      <c r="BB570" s="55"/>
      <c r="BC570" s="55"/>
      <c r="BD570" s="55"/>
      <c r="BE570" s="55"/>
      <c r="BF570" s="55"/>
      <c r="BG570" s="55"/>
      <c r="BH570" s="55"/>
      <c r="BI570" s="55"/>
      <c r="BJ570" s="55"/>
      <c r="BK570" s="55"/>
      <c r="BL570" s="55"/>
      <c r="BM570" s="55"/>
      <c r="BN570" s="55"/>
      <c r="BO570" s="55"/>
      <c r="BP570" s="55"/>
      <c r="BQ570" s="55"/>
      <c r="BR570" s="55"/>
      <c r="BS570" s="55"/>
      <c r="BT570" s="55"/>
      <c r="BU570" s="55"/>
      <c r="BV570" s="55"/>
      <c r="BW570" s="55"/>
      <c r="BX570" s="55"/>
      <c r="BY570" s="55"/>
      <c r="BZ570" s="55"/>
      <c r="CA570" s="55"/>
      <c r="CB570" s="55"/>
    </row>
    <row r="571" spans="1:80" s="60" customFormat="1" x14ac:dyDescent="0.2">
      <c r="A571" s="55"/>
      <c r="B571" s="55"/>
      <c r="C571" s="55"/>
      <c r="D571" s="55"/>
      <c r="E571" s="55"/>
      <c r="F571" s="55"/>
      <c r="G571" s="55"/>
      <c r="H571" s="55"/>
      <c r="I571" s="55"/>
      <c r="J571" s="55"/>
      <c r="K571" s="55"/>
      <c r="L571" s="55"/>
      <c r="M571" s="55"/>
      <c r="N571" s="55"/>
      <c r="O571" s="55"/>
      <c r="P571" s="55"/>
      <c r="Q571" s="55"/>
      <c r="R571" s="55"/>
      <c r="S571" s="55"/>
      <c r="T571" s="55"/>
      <c r="U571" s="55"/>
      <c r="V571" s="55"/>
      <c r="W571" s="55"/>
      <c r="X571" s="55"/>
      <c r="Y571" s="55"/>
      <c r="Z571" s="55"/>
      <c r="AA571" s="55"/>
      <c r="AB571" s="55"/>
      <c r="AC571" s="55"/>
      <c r="AD571" s="55"/>
      <c r="AE571" s="55"/>
      <c r="AF571" s="55"/>
      <c r="AG571" s="55"/>
      <c r="AH571" s="55"/>
      <c r="AI571" s="55"/>
      <c r="AJ571" s="55"/>
      <c r="AK571" s="55"/>
      <c r="AL571" s="55"/>
      <c r="AM571" s="55"/>
      <c r="AN571" s="55"/>
      <c r="AO571" s="55"/>
      <c r="AP571" s="55"/>
      <c r="AQ571" s="55"/>
      <c r="AR571" s="55"/>
      <c r="AS571" s="55"/>
      <c r="AT571" s="55"/>
      <c r="AU571" s="55"/>
      <c r="AV571" s="55"/>
      <c r="AW571" s="55"/>
      <c r="AX571" s="55"/>
      <c r="AY571" s="55"/>
      <c r="AZ571" s="55"/>
      <c r="BA571" s="55"/>
      <c r="BB571" s="55"/>
      <c r="BC571" s="55"/>
      <c r="BD571" s="55"/>
      <c r="BE571" s="55"/>
      <c r="BF571" s="55"/>
      <c r="BG571" s="55"/>
      <c r="BH571" s="55"/>
      <c r="BI571" s="55"/>
      <c r="BJ571" s="55"/>
      <c r="BK571" s="55"/>
      <c r="BL571" s="55"/>
      <c r="BM571" s="55"/>
      <c r="BN571" s="55"/>
      <c r="BO571" s="55"/>
      <c r="BP571" s="55"/>
      <c r="BQ571" s="55"/>
      <c r="BR571" s="55"/>
      <c r="BS571" s="55"/>
      <c r="BT571" s="55"/>
      <c r="BU571" s="55"/>
      <c r="BV571" s="55"/>
      <c r="BW571" s="55"/>
      <c r="BX571" s="55"/>
      <c r="BY571" s="55"/>
      <c r="BZ571" s="55"/>
      <c r="CA571" s="55"/>
      <c r="CB571" s="55"/>
    </row>
    <row r="572" spans="1:80" s="60" customFormat="1" x14ac:dyDescent="0.2">
      <c r="A572" s="55"/>
      <c r="B572" s="55"/>
      <c r="C572" s="55"/>
      <c r="D572" s="55"/>
      <c r="E572" s="55"/>
      <c r="F572" s="55"/>
      <c r="G572" s="55"/>
      <c r="H572" s="55"/>
      <c r="I572" s="55"/>
      <c r="J572" s="55"/>
      <c r="K572" s="55"/>
      <c r="L572" s="55"/>
      <c r="M572" s="55"/>
      <c r="N572" s="55"/>
      <c r="O572" s="55"/>
      <c r="P572" s="55"/>
      <c r="Q572" s="55"/>
      <c r="R572" s="55"/>
      <c r="S572" s="55"/>
      <c r="T572" s="55"/>
      <c r="U572" s="55"/>
      <c r="V572" s="55"/>
      <c r="W572" s="55"/>
      <c r="X572" s="55"/>
      <c r="Y572" s="55"/>
      <c r="Z572" s="55"/>
      <c r="AA572" s="55"/>
      <c r="AB572" s="55"/>
      <c r="AC572" s="55"/>
      <c r="AD572" s="55"/>
      <c r="AE572" s="55"/>
      <c r="AF572" s="55"/>
      <c r="AG572" s="55"/>
      <c r="AH572" s="55"/>
      <c r="AI572" s="55"/>
      <c r="AJ572" s="55"/>
      <c r="AK572" s="55"/>
      <c r="AL572" s="55"/>
      <c r="AM572" s="55"/>
      <c r="AN572" s="55"/>
      <c r="AO572" s="55"/>
      <c r="AP572" s="55"/>
      <c r="AQ572" s="55"/>
      <c r="AR572" s="55"/>
      <c r="AS572" s="55"/>
      <c r="AT572" s="55"/>
      <c r="AU572" s="55"/>
      <c r="AV572" s="55"/>
      <c r="AW572" s="55"/>
      <c r="AX572" s="55"/>
      <c r="AY572" s="55"/>
      <c r="AZ572" s="55"/>
      <c r="BA572" s="55"/>
      <c r="BB572" s="55"/>
      <c r="BC572" s="55"/>
      <c r="BD572" s="55"/>
      <c r="BE572" s="55"/>
      <c r="BF572" s="55"/>
      <c r="BG572" s="55"/>
      <c r="BH572" s="55"/>
      <c r="BI572" s="55"/>
      <c r="BJ572" s="55"/>
      <c r="BK572" s="55"/>
      <c r="BL572" s="55"/>
      <c r="BM572" s="55"/>
      <c r="BN572" s="55"/>
      <c r="BO572" s="55"/>
      <c r="BP572" s="55"/>
      <c r="BQ572" s="55"/>
      <c r="BR572" s="55"/>
      <c r="BS572" s="55"/>
      <c r="BT572" s="55"/>
      <c r="BU572" s="55"/>
      <c r="BV572" s="55"/>
      <c r="BW572" s="55"/>
      <c r="BX572" s="55"/>
      <c r="BY572" s="55"/>
      <c r="BZ572" s="55"/>
      <c r="CA572" s="55"/>
      <c r="CB572" s="55"/>
    </row>
    <row r="573" spans="1:80" s="60" customFormat="1" x14ac:dyDescent="0.2">
      <c r="A573" s="55"/>
      <c r="B573" s="55"/>
      <c r="C573" s="55"/>
      <c r="D573" s="55"/>
      <c r="E573" s="55"/>
      <c r="F573" s="55"/>
      <c r="G573" s="55"/>
      <c r="H573" s="55"/>
      <c r="I573" s="55"/>
      <c r="J573" s="55"/>
      <c r="K573" s="55"/>
      <c r="L573" s="55"/>
      <c r="M573" s="55"/>
      <c r="N573" s="55"/>
      <c r="O573" s="55"/>
      <c r="P573" s="55"/>
      <c r="Q573" s="55"/>
      <c r="R573" s="55"/>
      <c r="S573" s="55"/>
      <c r="T573" s="55"/>
      <c r="U573" s="55"/>
      <c r="V573" s="55"/>
      <c r="W573" s="55"/>
      <c r="X573" s="55"/>
      <c r="Y573" s="55"/>
      <c r="Z573" s="55"/>
      <c r="AA573" s="55"/>
      <c r="AB573" s="55"/>
      <c r="AC573" s="55"/>
      <c r="AD573" s="55"/>
      <c r="AE573" s="55"/>
      <c r="AF573" s="55"/>
      <c r="AG573" s="55"/>
      <c r="AH573" s="55"/>
      <c r="AI573" s="55"/>
      <c r="AJ573" s="55"/>
      <c r="AK573" s="55"/>
      <c r="AL573" s="55"/>
      <c r="AM573" s="55"/>
      <c r="AN573" s="55"/>
      <c r="AO573" s="55"/>
      <c r="AP573" s="55"/>
      <c r="AQ573" s="55"/>
      <c r="AR573" s="55"/>
      <c r="AS573" s="55"/>
      <c r="AT573" s="55"/>
      <c r="AU573" s="55"/>
      <c r="AV573" s="55"/>
      <c r="AW573" s="55"/>
      <c r="AX573" s="55"/>
      <c r="AY573" s="55"/>
      <c r="AZ573" s="55"/>
      <c r="BA573" s="55"/>
      <c r="BB573" s="55"/>
      <c r="BC573" s="55"/>
      <c r="BD573" s="55"/>
      <c r="BE573" s="55"/>
      <c r="BF573" s="55"/>
      <c r="BG573" s="55"/>
      <c r="BH573" s="55"/>
      <c r="BI573" s="55"/>
      <c r="BJ573" s="55"/>
      <c r="BK573" s="55"/>
      <c r="BL573" s="55"/>
      <c r="BM573" s="55"/>
      <c r="BN573" s="55"/>
      <c r="BO573" s="55"/>
      <c r="BP573" s="55"/>
      <c r="BQ573" s="55"/>
      <c r="BR573" s="55"/>
      <c r="BS573" s="55"/>
      <c r="BT573" s="55"/>
      <c r="BU573" s="55"/>
      <c r="BV573" s="55"/>
      <c r="BW573" s="55"/>
      <c r="BX573" s="55"/>
      <c r="BY573" s="55"/>
      <c r="BZ573" s="55"/>
      <c r="CA573" s="55"/>
      <c r="CB573" s="55"/>
    </row>
    <row r="574" spans="1:80" s="60" customFormat="1" x14ac:dyDescent="0.2">
      <c r="A574" s="55"/>
      <c r="B574" s="55"/>
      <c r="C574" s="55"/>
      <c r="D574" s="55"/>
      <c r="E574" s="55"/>
      <c r="F574" s="55"/>
      <c r="G574" s="55"/>
      <c r="H574" s="55"/>
      <c r="I574" s="55"/>
      <c r="J574" s="55"/>
      <c r="K574" s="55"/>
      <c r="L574" s="55"/>
      <c r="M574" s="55"/>
      <c r="N574" s="55"/>
      <c r="O574" s="55"/>
      <c r="P574" s="55"/>
      <c r="Q574" s="55"/>
      <c r="R574" s="55"/>
      <c r="S574" s="55"/>
      <c r="T574" s="55"/>
      <c r="U574" s="55"/>
      <c r="V574" s="55"/>
      <c r="W574" s="55"/>
      <c r="X574" s="55"/>
      <c r="Y574" s="55"/>
      <c r="Z574" s="55"/>
      <c r="AA574" s="55"/>
      <c r="AB574" s="55"/>
      <c r="AC574" s="55"/>
      <c r="AD574" s="55"/>
      <c r="AE574" s="55"/>
      <c r="AF574" s="55"/>
      <c r="AG574" s="55"/>
      <c r="AH574" s="55"/>
      <c r="AI574" s="55"/>
      <c r="AJ574" s="55"/>
      <c r="AK574" s="55"/>
      <c r="AL574" s="55"/>
      <c r="AM574" s="55"/>
      <c r="AN574" s="55"/>
      <c r="AO574" s="55"/>
      <c r="AP574" s="55"/>
      <c r="AQ574" s="55"/>
      <c r="AR574" s="55"/>
      <c r="AS574" s="55"/>
      <c r="AT574" s="55"/>
      <c r="AU574" s="55"/>
      <c r="AV574" s="55"/>
      <c r="AW574" s="55"/>
      <c r="AX574" s="55"/>
      <c r="AY574" s="55"/>
      <c r="AZ574" s="55"/>
      <c r="BA574" s="55"/>
      <c r="BB574" s="55"/>
      <c r="BC574" s="55"/>
      <c r="BD574" s="55"/>
      <c r="BE574" s="55"/>
      <c r="BF574" s="55"/>
      <c r="BG574" s="55"/>
      <c r="BH574" s="55"/>
      <c r="BI574" s="55"/>
      <c r="BJ574" s="55"/>
      <c r="BK574" s="55"/>
      <c r="BL574" s="55"/>
      <c r="BM574" s="55"/>
      <c r="BN574" s="55"/>
      <c r="BO574" s="55"/>
      <c r="BP574" s="55"/>
      <c r="BQ574" s="55"/>
      <c r="BR574" s="55"/>
      <c r="BS574" s="55"/>
      <c r="BT574" s="55"/>
      <c r="BU574" s="55"/>
      <c r="BV574" s="55"/>
      <c r="BW574" s="55"/>
      <c r="BX574" s="55"/>
      <c r="BY574" s="55"/>
      <c r="BZ574" s="55"/>
      <c r="CA574" s="55"/>
      <c r="CB574" s="55"/>
    </row>
    <row r="575" spans="1:80" s="60" customFormat="1" x14ac:dyDescent="0.2">
      <c r="A575" s="55"/>
      <c r="B575" s="55"/>
      <c r="C575" s="55"/>
      <c r="D575" s="55"/>
      <c r="E575" s="55"/>
      <c r="F575" s="55"/>
      <c r="G575" s="55"/>
      <c r="H575" s="55"/>
      <c r="I575" s="55"/>
      <c r="J575" s="55"/>
      <c r="K575" s="55"/>
      <c r="L575" s="55"/>
      <c r="M575" s="55"/>
      <c r="N575" s="55"/>
      <c r="O575" s="55"/>
      <c r="P575" s="55"/>
      <c r="Q575" s="55"/>
      <c r="R575" s="55"/>
      <c r="S575" s="55"/>
      <c r="T575" s="55"/>
      <c r="U575" s="55"/>
      <c r="V575" s="55"/>
      <c r="W575" s="55"/>
      <c r="X575" s="55"/>
      <c r="Y575" s="55"/>
      <c r="Z575" s="55"/>
      <c r="AA575" s="55"/>
      <c r="AB575" s="55"/>
      <c r="AC575" s="55"/>
      <c r="AD575" s="55"/>
      <c r="AE575" s="55"/>
      <c r="AF575" s="55"/>
      <c r="AG575" s="55"/>
      <c r="AH575" s="55"/>
      <c r="AI575" s="55"/>
      <c r="AJ575" s="55"/>
      <c r="AK575" s="55"/>
      <c r="AL575" s="55"/>
      <c r="AM575" s="55"/>
      <c r="AN575" s="55"/>
      <c r="AO575" s="55"/>
      <c r="AP575" s="55"/>
      <c r="AQ575" s="55"/>
      <c r="AR575" s="55"/>
      <c r="AS575" s="55"/>
      <c r="AT575" s="55"/>
      <c r="AU575" s="55"/>
      <c r="AV575" s="55"/>
      <c r="AW575" s="55"/>
      <c r="AX575" s="55"/>
      <c r="AY575" s="55"/>
      <c r="AZ575" s="55"/>
      <c r="BA575" s="55"/>
      <c r="BB575" s="55"/>
      <c r="BC575" s="55"/>
      <c r="BD575" s="55"/>
      <c r="BE575" s="55"/>
      <c r="BF575" s="55"/>
      <c r="BG575" s="55"/>
      <c r="BH575" s="55"/>
      <c r="BI575" s="55"/>
      <c r="BJ575" s="55"/>
      <c r="BK575" s="55"/>
      <c r="BL575" s="55"/>
      <c r="BM575" s="55"/>
      <c r="BN575" s="55"/>
      <c r="BO575" s="55"/>
      <c r="BP575" s="55"/>
      <c r="BQ575" s="55"/>
      <c r="BR575" s="55"/>
      <c r="BS575" s="55"/>
      <c r="BT575" s="55"/>
      <c r="BU575" s="55"/>
      <c r="BV575" s="55"/>
      <c r="BW575" s="55"/>
      <c r="BX575" s="55"/>
      <c r="BY575" s="55"/>
      <c r="BZ575" s="55"/>
      <c r="CA575" s="55"/>
      <c r="CB575" s="55"/>
    </row>
    <row r="576" spans="1:80" s="60" customFormat="1" x14ac:dyDescent="0.2">
      <c r="A576" s="55"/>
      <c r="B576" s="55"/>
      <c r="C576" s="55"/>
      <c r="D576" s="55"/>
      <c r="E576" s="55"/>
      <c r="F576" s="55"/>
      <c r="G576" s="55"/>
      <c r="H576" s="55"/>
      <c r="I576" s="55"/>
      <c r="J576" s="55"/>
      <c r="K576" s="55"/>
      <c r="L576" s="55"/>
      <c r="M576" s="55"/>
      <c r="N576" s="55"/>
      <c r="O576" s="55"/>
      <c r="P576" s="55"/>
      <c r="Q576" s="55"/>
      <c r="R576" s="55"/>
      <c r="S576" s="55"/>
      <c r="T576" s="55"/>
      <c r="U576" s="55"/>
      <c r="V576" s="55"/>
      <c r="W576" s="55"/>
      <c r="X576" s="55"/>
      <c r="Y576" s="55"/>
      <c r="Z576" s="55"/>
      <c r="AA576" s="55"/>
      <c r="AB576" s="55"/>
      <c r="AC576" s="55"/>
      <c r="AD576" s="55"/>
      <c r="AE576" s="55"/>
      <c r="AF576" s="55"/>
      <c r="AG576" s="55"/>
      <c r="AH576" s="55"/>
      <c r="AI576" s="55"/>
      <c r="AJ576" s="55"/>
      <c r="AK576" s="55"/>
      <c r="AL576" s="55"/>
      <c r="AM576" s="55"/>
      <c r="AN576" s="55"/>
      <c r="AO576" s="55"/>
      <c r="AP576" s="55"/>
      <c r="AQ576" s="55"/>
      <c r="AR576" s="55"/>
      <c r="AS576" s="55"/>
      <c r="AT576" s="55"/>
      <c r="AU576" s="55"/>
      <c r="AV576" s="55"/>
      <c r="AW576" s="55"/>
      <c r="AX576" s="55"/>
      <c r="AY576" s="55"/>
      <c r="AZ576" s="55"/>
      <c r="BA576" s="55"/>
      <c r="BB576" s="55"/>
      <c r="BC576" s="55"/>
      <c r="BD576" s="55"/>
      <c r="BE576" s="55"/>
      <c r="BF576" s="55"/>
      <c r="BG576" s="55"/>
      <c r="BH576" s="55"/>
      <c r="BI576" s="55"/>
      <c r="BJ576" s="55"/>
      <c r="BK576" s="55"/>
      <c r="BL576" s="55"/>
      <c r="BM576" s="55"/>
      <c r="BN576" s="55"/>
      <c r="BO576" s="55"/>
      <c r="BP576" s="55"/>
      <c r="BQ576" s="55"/>
      <c r="BR576" s="55"/>
      <c r="BS576" s="55"/>
      <c r="BT576" s="55"/>
      <c r="BU576" s="55"/>
      <c r="BV576" s="55"/>
      <c r="BW576" s="55"/>
      <c r="BX576" s="55"/>
      <c r="BY576" s="55"/>
      <c r="BZ576" s="55"/>
      <c r="CA576" s="55"/>
      <c r="CB576" s="55"/>
    </row>
    <row r="577" spans="1:80" s="60" customFormat="1" x14ac:dyDescent="0.2">
      <c r="A577" s="55"/>
      <c r="B577" s="55"/>
      <c r="C577" s="55"/>
      <c r="D577" s="55"/>
      <c r="E577" s="55"/>
      <c r="F577" s="55"/>
      <c r="G577" s="55"/>
      <c r="H577" s="55"/>
      <c r="I577" s="55"/>
      <c r="J577" s="55"/>
      <c r="K577" s="55"/>
      <c r="L577" s="55"/>
      <c r="M577" s="55"/>
      <c r="N577" s="55"/>
      <c r="O577" s="55"/>
      <c r="P577" s="55"/>
      <c r="Q577" s="55"/>
      <c r="R577" s="55"/>
      <c r="S577" s="55"/>
      <c r="T577" s="55"/>
      <c r="U577" s="55"/>
      <c r="V577" s="55"/>
      <c r="W577" s="55"/>
      <c r="X577" s="55"/>
      <c r="Y577" s="55"/>
      <c r="Z577" s="55"/>
      <c r="AA577" s="55"/>
      <c r="AB577" s="55"/>
      <c r="AC577" s="55"/>
      <c r="AD577" s="55"/>
      <c r="AE577" s="55"/>
      <c r="AF577" s="55"/>
      <c r="AG577" s="55"/>
      <c r="AH577" s="55"/>
      <c r="AI577" s="55"/>
      <c r="AJ577" s="55"/>
      <c r="AK577" s="55"/>
      <c r="AL577" s="55"/>
      <c r="AM577" s="55"/>
      <c r="AN577" s="55"/>
      <c r="AO577" s="55"/>
      <c r="AP577" s="55"/>
      <c r="AQ577" s="55"/>
      <c r="AR577" s="55"/>
      <c r="AS577" s="55"/>
      <c r="AT577" s="55"/>
      <c r="AU577" s="55"/>
      <c r="AV577" s="55"/>
      <c r="AW577" s="55"/>
      <c r="AX577" s="55"/>
      <c r="AY577" s="55"/>
      <c r="AZ577" s="55"/>
      <c r="BA577" s="55"/>
      <c r="BB577" s="55"/>
      <c r="BC577" s="55"/>
      <c r="BD577" s="55"/>
      <c r="BE577" s="55"/>
      <c r="BF577" s="55"/>
      <c r="BG577" s="55"/>
      <c r="BH577" s="55"/>
      <c r="BI577" s="55"/>
      <c r="BJ577" s="55"/>
      <c r="BK577" s="55"/>
      <c r="BL577" s="55"/>
      <c r="BM577" s="55"/>
      <c r="BN577" s="55"/>
      <c r="BO577" s="55"/>
      <c r="BP577" s="55"/>
      <c r="BQ577" s="55"/>
      <c r="BR577" s="55"/>
      <c r="BS577" s="55"/>
      <c r="BT577" s="55"/>
      <c r="BU577" s="55"/>
      <c r="BV577" s="55"/>
      <c r="BW577" s="55"/>
      <c r="BX577" s="55"/>
      <c r="BY577" s="55"/>
      <c r="BZ577" s="55"/>
      <c r="CA577" s="55"/>
      <c r="CB577" s="55"/>
    </row>
    <row r="578" spans="1:80" s="60" customFormat="1" x14ac:dyDescent="0.2">
      <c r="A578" s="55"/>
      <c r="B578" s="55"/>
      <c r="C578" s="55"/>
      <c r="D578" s="55"/>
      <c r="E578" s="55"/>
      <c r="F578" s="55"/>
      <c r="G578" s="55"/>
      <c r="H578" s="55"/>
      <c r="I578" s="55"/>
      <c r="J578" s="55"/>
      <c r="K578" s="55"/>
      <c r="L578" s="55"/>
      <c r="M578" s="55"/>
      <c r="N578" s="55"/>
      <c r="O578" s="55"/>
      <c r="P578" s="55"/>
      <c r="Q578" s="55"/>
      <c r="R578" s="55"/>
      <c r="S578" s="55"/>
      <c r="T578" s="55"/>
      <c r="U578" s="55"/>
      <c r="V578" s="55"/>
      <c r="W578" s="55"/>
      <c r="X578" s="55"/>
      <c r="Y578" s="55"/>
      <c r="Z578" s="55"/>
      <c r="AA578" s="55"/>
      <c r="AB578" s="55"/>
      <c r="AC578" s="55"/>
      <c r="AD578" s="55"/>
      <c r="AE578" s="55"/>
      <c r="AF578" s="55"/>
      <c r="AG578" s="55"/>
      <c r="AH578" s="55"/>
      <c r="AI578" s="55"/>
      <c r="AJ578" s="55"/>
      <c r="AK578" s="55"/>
      <c r="AL578" s="55"/>
      <c r="AM578" s="55"/>
      <c r="AN578" s="55"/>
      <c r="AO578" s="55"/>
      <c r="AP578" s="55"/>
      <c r="AQ578" s="55"/>
      <c r="AR578" s="55"/>
      <c r="AS578" s="55"/>
      <c r="AT578" s="55"/>
      <c r="AU578" s="55"/>
      <c r="AV578" s="55"/>
      <c r="AW578" s="55"/>
      <c r="AX578" s="55"/>
      <c r="AY578" s="55"/>
      <c r="AZ578" s="55"/>
      <c r="BA578" s="55"/>
      <c r="BB578" s="55"/>
      <c r="BC578" s="55"/>
      <c r="BD578" s="55"/>
      <c r="BE578" s="55"/>
      <c r="BF578" s="55"/>
      <c r="BG578" s="55"/>
      <c r="BH578" s="55"/>
      <c r="BI578" s="55"/>
      <c r="BJ578" s="55"/>
      <c r="BK578" s="55"/>
      <c r="BL578" s="55"/>
      <c r="BM578" s="55"/>
      <c r="BN578" s="55"/>
      <c r="BO578" s="55"/>
      <c r="BP578" s="55"/>
      <c r="BQ578" s="55"/>
      <c r="BR578" s="55"/>
      <c r="BS578" s="55"/>
      <c r="BT578" s="55"/>
      <c r="BU578" s="55"/>
      <c r="BV578" s="55"/>
      <c r="BW578" s="55"/>
      <c r="BX578" s="55"/>
      <c r="BY578" s="55"/>
      <c r="BZ578" s="55"/>
      <c r="CA578" s="55"/>
      <c r="CB578" s="55"/>
    </row>
    <row r="579" spans="1:80" s="60" customFormat="1" x14ac:dyDescent="0.2">
      <c r="A579" s="55"/>
      <c r="B579" s="55"/>
      <c r="C579" s="55"/>
      <c r="D579" s="55"/>
      <c r="E579" s="55"/>
      <c r="F579" s="55"/>
      <c r="G579" s="55"/>
      <c r="H579" s="55"/>
      <c r="I579" s="55"/>
      <c r="J579" s="55"/>
      <c r="K579" s="55"/>
      <c r="L579" s="55"/>
      <c r="M579" s="55"/>
      <c r="N579" s="55"/>
      <c r="O579" s="55"/>
      <c r="P579" s="55"/>
      <c r="Q579" s="55"/>
      <c r="R579" s="55"/>
      <c r="S579" s="55"/>
      <c r="T579" s="55"/>
      <c r="U579" s="55"/>
      <c r="V579" s="55"/>
      <c r="W579" s="55"/>
      <c r="X579" s="55"/>
      <c r="Y579" s="55"/>
      <c r="Z579" s="55"/>
      <c r="AA579" s="55"/>
      <c r="AB579" s="55"/>
      <c r="AC579" s="55"/>
      <c r="AD579" s="55"/>
      <c r="AE579" s="55"/>
      <c r="AF579" s="55"/>
      <c r="AG579" s="55"/>
      <c r="AH579" s="55"/>
      <c r="AI579" s="55"/>
      <c r="AJ579" s="55"/>
      <c r="AK579" s="55"/>
      <c r="AL579" s="55"/>
      <c r="AM579" s="55"/>
      <c r="AN579" s="55"/>
      <c r="AO579" s="55"/>
      <c r="AP579" s="55"/>
      <c r="AQ579" s="55"/>
      <c r="AR579" s="55"/>
      <c r="AS579" s="55"/>
      <c r="AT579" s="55"/>
      <c r="AU579" s="55"/>
      <c r="AV579" s="55"/>
      <c r="AW579" s="55"/>
      <c r="AX579" s="55"/>
      <c r="AY579" s="55"/>
      <c r="AZ579" s="55"/>
      <c r="BA579" s="55"/>
      <c r="BB579" s="55"/>
      <c r="BC579" s="55"/>
      <c r="BD579" s="55"/>
      <c r="BE579" s="55"/>
      <c r="BF579" s="55"/>
      <c r="BG579" s="55"/>
      <c r="BH579" s="55"/>
      <c r="BI579" s="55"/>
      <c r="BJ579" s="55"/>
      <c r="BK579" s="55"/>
      <c r="BL579" s="55"/>
      <c r="BM579" s="55"/>
      <c r="BN579" s="55"/>
      <c r="BO579" s="55"/>
      <c r="BP579" s="55"/>
      <c r="BQ579" s="55"/>
      <c r="BR579" s="55"/>
      <c r="BS579" s="55"/>
      <c r="BT579" s="55"/>
      <c r="BU579" s="55"/>
      <c r="BV579" s="55"/>
      <c r="BW579" s="55"/>
      <c r="BX579" s="55"/>
      <c r="BY579" s="55"/>
      <c r="BZ579" s="55"/>
      <c r="CA579" s="55"/>
      <c r="CB579" s="55"/>
    </row>
    <row r="580" spans="1:80" s="60" customFormat="1" x14ac:dyDescent="0.2">
      <c r="A580" s="55"/>
      <c r="B580" s="55"/>
      <c r="C580" s="55"/>
      <c r="D580" s="55"/>
      <c r="E580" s="55"/>
      <c r="F580" s="55"/>
      <c r="G580" s="55"/>
      <c r="H580" s="55"/>
      <c r="I580" s="55"/>
      <c r="J580" s="55"/>
      <c r="K580" s="55"/>
      <c r="L580" s="55"/>
      <c r="M580" s="55"/>
      <c r="N580" s="55"/>
      <c r="O580" s="55"/>
      <c r="P580" s="55"/>
      <c r="Q580" s="55"/>
      <c r="R580" s="55"/>
      <c r="S580" s="55"/>
      <c r="T580" s="55"/>
      <c r="U580" s="55"/>
      <c r="V580" s="55"/>
      <c r="W580" s="55"/>
      <c r="X580" s="55"/>
      <c r="Y580" s="55"/>
      <c r="Z580" s="55"/>
      <c r="AA580" s="55"/>
      <c r="AB580" s="55"/>
      <c r="AC580" s="55"/>
      <c r="AD580" s="55"/>
      <c r="AE580" s="55"/>
      <c r="AF580" s="55"/>
      <c r="AG580" s="55"/>
      <c r="AH580" s="55"/>
      <c r="AI580" s="55"/>
      <c r="AJ580" s="55"/>
      <c r="AK580" s="55"/>
      <c r="AL580" s="55"/>
      <c r="AM580" s="55"/>
      <c r="AN580" s="55"/>
      <c r="AO580" s="55"/>
      <c r="AP580" s="55"/>
      <c r="AQ580" s="55"/>
      <c r="AR580" s="55"/>
      <c r="AS580" s="55"/>
      <c r="AT580" s="55"/>
      <c r="AU580" s="55"/>
      <c r="AV580" s="55"/>
      <c r="AW580" s="55"/>
      <c r="AX580" s="55"/>
      <c r="AY580" s="55"/>
      <c r="AZ580" s="55"/>
      <c r="BA580" s="55"/>
      <c r="BB580" s="55"/>
      <c r="BC580" s="55"/>
      <c r="BD580" s="55"/>
      <c r="BE580" s="55"/>
      <c r="BF580" s="55"/>
      <c r="BG580" s="55"/>
      <c r="BH580" s="55"/>
      <c r="BI580" s="55"/>
      <c r="BJ580" s="55"/>
      <c r="BK580" s="55"/>
      <c r="BL580" s="55"/>
      <c r="BM580" s="55"/>
      <c r="BN580" s="55"/>
      <c r="BO580" s="55"/>
      <c r="BP580" s="55"/>
      <c r="BQ580" s="55"/>
      <c r="BR580" s="55"/>
      <c r="BS580" s="55"/>
      <c r="BT580" s="55"/>
      <c r="BU580" s="55"/>
      <c r="BV580" s="55"/>
      <c r="BW580" s="55"/>
      <c r="BX580" s="55"/>
      <c r="BY580" s="55"/>
      <c r="BZ580" s="55"/>
      <c r="CA580" s="55"/>
      <c r="CB580" s="55"/>
    </row>
  </sheetData>
  <pageMargins left="0.7" right="0.7" top="0.75" bottom="0.75" header="0.3" footer="0.3"/>
  <pageSetup scale="75" orientation="landscape" r:id="rId1"/>
  <headerFooter>
    <oddFooter>&amp;L&amp;F, &amp;A, &amp;D, &amp;T&amp;Cp.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503DA-57D9-4C6F-BE31-FE0C99037146}">
  <dimension ref="A1:AJ25"/>
  <sheetViews>
    <sheetView zoomScaleNormal="100" workbookViewId="0">
      <selection activeCell="J17" sqref="J17"/>
    </sheetView>
  </sheetViews>
  <sheetFormatPr defaultRowHeight="15" x14ac:dyDescent="0.25"/>
  <cols>
    <col min="1" max="1" width="12.140625" bestFit="1" customWidth="1"/>
    <col min="2" max="14" width="8" bestFit="1" customWidth="1"/>
    <col min="15" max="19" width="9.5703125" customWidth="1"/>
  </cols>
  <sheetData>
    <row r="1" spans="1:36" x14ac:dyDescent="0.25">
      <c r="B1" s="629">
        <v>2022</v>
      </c>
      <c r="C1" s="629"/>
      <c r="D1" s="629"/>
      <c r="E1" s="629"/>
      <c r="F1" s="629">
        <v>2023</v>
      </c>
      <c r="G1" s="629"/>
      <c r="H1" s="629"/>
      <c r="I1" s="629"/>
      <c r="J1" s="629">
        <v>2024</v>
      </c>
      <c r="K1" s="629"/>
      <c r="L1" s="629"/>
      <c r="M1" s="629"/>
      <c r="N1" s="32">
        <v>2025</v>
      </c>
      <c r="O1" s="68"/>
      <c r="P1" s="68"/>
      <c r="Q1" s="68"/>
    </row>
    <row r="2" spans="1:36" x14ac:dyDescent="0.25">
      <c r="B2" s="1" t="s">
        <v>49</v>
      </c>
      <c r="C2" s="1" t="s">
        <v>50</v>
      </c>
      <c r="D2" s="1" t="s">
        <v>51</v>
      </c>
      <c r="E2" s="1" t="s">
        <v>52</v>
      </c>
      <c r="F2" s="1" t="s">
        <v>49</v>
      </c>
      <c r="G2" s="1" t="s">
        <v>50</v>
      </c>
      <c r="H2" s="1" t="s">
        <v>51</v>
      </c>
      <c r="I2" s="1" t="s">
        <v>52</v>
      </c>
      <c r="J2" s="1" t="s">
        <v>49</v>
      </c>
      <c r="K2" s="1" t="s">
        <v>50</v>
      </c>
      <c r="L2" s="1" t="s">
        <v>51</v>
      </c>
      <c r="M2" s="1" t="s">
        <v>52</v>
      </c>
      <c r="N2" s="1" t="s">
        <v>49</v>
      </c>
    </row>
    <row r="3" spans="1:36" x14ac:dyDescent="0.25">
      <c r="A3" s="1" t="s">
        <v>53</v>
      </c>
      <c r="B3" s="69">
        <v>29294</v>
      </c>
      <c r="C3" s="69">
        <v>31028</v>
      </c>
      <c r="D3" s="69">
        <v>32341</v>
      </c>
      <c r="E3" s="69">
        <v>33532</v>
      </c>
      <c r="F3" s="69">
        <v>35256</v>
      </c>
      <c r="G3" s="69">
        <v>34864</v>
      </c>
      <c r="H3" s="69">
        <v>36079</v>
      </c>
      <c r="I3" s="69">
        <v>36153</v>
      </c>
      <c r="J3" s="69">
        <v>36666</v>
      </c>
      <c r="K3" s="69">
        <v>37196</v>
      </c>
      <c r="L3" s="69">
        <v>36359</v>
      </c>
      <c r="M3" s="69">
        <v>36602</v>
      </c>
      <c r="N3" s="69">
        <v>36950</v>
      </c>
    </row>
    <row r="4" spans="1:36" x14ac:dyDescent="0.25"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</row>
    <row r="5" spans="1:36" x14ac:dyDescent="0.25">
      <c r="A5" s="1" t="s">
        <v>344</v>
      </c>
      <c r="C5" s="3"/>
      <c r="D5" s="3"/>
      <c r="E5" s="3"/>
      <c r="F5" s="3"/>
      <c r="G5" s="67"/>
      <c r="H5" s="67"/>
      <c r="I5" s="67"/>
      <c r="J5" s="70"/>
      <c r="K5" s="70"/>
      <c r="L5" s="70"/>
      <c r="M5" s="70"/>
      <c r="N5" s="70"/>
      <c r="O5" s="65"/>
      <c r="P5" s="66"/>
      <c r="Q5" s="66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1:36" x14ac:dyDescent="0.25">
      <c r="C6" s="3"/>
      <c r="D6" s="3"/>
      <c r="E6" s="3"/>
      <c r="F6" s="3"/>
      <c r="G6" s="67"/>
      <c r="H6" s="3"/>
      <c r="I6" s="3"/>
      <c r="J6" s="3"/>
      <c r="K6" s="3"/>
      <c r="L6" s="3"/>
      <c r="M6" s="3"/>
      <c r="N6" s="3"/>
      <c r="O6" s="65"/>
      <c r="P6" s="66"/>
      <c r="Q6" s="66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5"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5"/>
      <c r="P7" s="66"/>
      <c r="Q7" s="66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1:36" x14ac:dyDescent="0.25"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65"/>
      <c r="P8" s="66"/>
      <c r="Q8" s="66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1:36" x14ac:dyDescent="0.25"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65"/>
      <c r="P9" s="66"/>
      <c r="Q9" s="66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1:36" x14ac:dyDescent="0.25"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65"/>
      <c r="P10" s="66"/>
      <c r="Q10" s="66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1:36" x14ac:dyDescent="0.25"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65"/>
      <c r="P11" s="66"/>
      <c r="Q11" s="66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1:36" x14ac:dyDescent="0.25"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71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1:36" x14ac:dyDescent="0.25"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1:36" x14ac:dyDescent="0.25"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1:36" x14ac:dyDescent="0.25"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1:36" x14ac:dyDescent="0.25"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1:36" x14ac:dyDescent="0.25"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1:36" x14ac:dyDescent="0.25"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1:36" x14ac:dyDescent="0.25">
      <c r="A19" t="s">
        <v>229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1:36" x14ac:dyDescent="0.25"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1:36" x14ac:dyDescent="0.25"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1:36" x14ac:dyDescent="0.25"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1:36" x14ac:dyDescent="0.25"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1:36" x14ac:dyDescent="0.25"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1:36" x14ac:dyDescent="0.25"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</sheetData>
  <mergeCells count="3">
    <mergeCell ref="B1:E1"/>
    <mergeCell ref="F1:I1"/>
    <mergeCell ref="J1:M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80F6D-60A2-47D3-AF7A-CC2203B54F85}">
  <dimension ref="A1:I18"/>
  <sheetViews>
    <sheetView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13" sqref="C13"/>
    </sheetView>
  </sheetViews>
  <sheetFormatPr defaultRowHeight="15" x14ac:dyDescent="0.25"/>
  <cols>
    <col min="1" max="1" width="9.7109375" bestFit="1" customWidth="1"/>
    <col min="2" max="2" width="15.28515625" bestFit="1" customWidth="1"/>
    <col min="3" max="3" width="15.85546875" customWidth="1"/>
    <col min="4" max="4" width="13.42578125" customWidth="1"/>
  </cols>
  <sheetData>
    <row r="1" spans="1:9" x14ac:dyDescent="0.25">
      <c r="B1" s="72" t="s">
        <v>54</v>
      </c>
      <c r="C1" s="72" t="s">
        <v>55</v>
      </c>
      <c r="D1" s="72" t="s">
        <v>56</v>
      </c>
      <c r="F1" s="76" t="s">
        <v>230</v>
      </c>
    </row>
    <row r="2" spans="1:9" x14ac:dyDescent="0.25">
      <c r="A2" s="73">
        <v>44986</v>
      </c>
      <c r="B2" s="69">
        <v>3169</v>
      </c>
      <c r="C2" s="69">
        <v>1346</v>
      </c>
      <c r="D2" s="69">
        <f>SUM(B2:C2)</f>
        <v>4515</v>
      </c>
    </row>
    <row r="3" spans="1:9" x14ac:dyDescent="0.25">
      <c r="A3" s="73">
        <v>45078</v>
      </c>
      <c r="B3" s="69">
        <v>3220</v>
      </c>
      <c r="C3" s="69">
        <v>1352</v>
      </c>
      <c r="D3" s="69">
        <f t="shared" ref="D3:D10" si="0">SUM(B3:C3)</f>
        <v>4572</v>
      </c>
    </row>
    <row r="4" spans="1:9" x14ac:dyDescent="0.25">
      <c r="A4" s="73">
        <v>45170</v>
      </c>
      <c r="B4" s="69">
        <v>3193</v>
      </c>
      <c r="C4" s="69">
        <v>1436</v>
      </c>
      <c r="D4" s="69">
        <f t="shared" si="0"/>
        <v>4629</v>
      </c>
    </row>
    <row r="5" spans="1:9" x14ac:dyDescent="0.25">
      <c r="A5" s="73">
        <v>45261</v>
      </c>
      <c r="B5" s="69">
        <v>3218</v>
      </c>
      <c r="C5" s="69">
        <v>1456</v>
      </c>
      <c r="D5" s="69">
        <f t="shared" si="0"/>
        <v>4674</v>
      </c>
    </row>
    <row r="6" spans="1:9" x14ac:dyDescent="0.25">
      <c r="A6" s="73">
        <v>45352</v>
      </c>
      <c r="B6" s="69">
        <v>3202</v>
      </c>
      <c r="C6" s="69">
        <v>1476</v>
      </c>
      <c r="D6" s="69">
        <f t="shared" si="0"/>
        <v>4678</v>
      </c>
    </row>
    <row r="7" spans="1:9" x14ac:dyDescent="0.25">
      <c r="A7" s="73">
        <v>45444</v>
      </c>
      <c r="B7" s="69">
        <v>3331</v>
      </c>
      <c r="C7" s="69">
        <v>1479</v>
      </c>
      <c r="D7" s="69">
        <f t="shared" si="0"/>
        <v>4810</v>
      </c>
    </row>
    <row r="8" spans="1:9" x14ac:dyDescent="0.25">
      <c r="A8" s="73">
        <v>45536</v>
      </c>
      <c r="B8" s="69">
        <v>3307</v>
      </c>
      <c r="C8" s="69">
        <v>1505</v>
      </c>
      <c r="D8" s="69">
        <f t="shared" si="0"/>
        <v>4812</v>
      </c>
    </row>
    <row r="9" spans="1:9" x14ac:dyDescent="0.25">
      <c r="A9" s="73">
        <v>45627</v>
      </c>
      <c r="B9" s="69">
        <v>3337</v>
      </c>
      <c r="C9" s="69">
        <v>1502</v>
      </c>
      <c r="D9" s="69">
        <f t="shared" si="0"/>
        <v>4839</v>
      </c>
    </row>
    <row r="10" spans="1:9" x14ac:dyDescent="0.25">
      <c r="A10" s="73">
        <v>45717</v>
      </c>
      <c r="B10" s="69">
        <v>3401</v>
      </c>
      <c r="C10" s="69">
        <v>1472</v>
      </c>
      <c r="D10" s="69">
        <f t="shared" si="0"/>
        <v>4873</v>
      </c>
    </row>
    <row r="11" spans="1:9" x14ac:dyDescent="0.25">
      <c r="A11" s="73"/>
      <c r="B11" s="69"/>
      <c r="C11" s="69"/>
      <c r="D11" s="69"/>
    </row>
    <row r="12" spans="1:9" x14ac:dyDescent="0.25">
      <c r="A12" s="73"/>
      <c r="B12" s="74"/>
      <c r="C12" s="74"/>
      <c r="D12" s="74"/>
    </row>
    <row r="13" spans="1:9" x14ac:dyDescent="0.25">
      <c r="A13" s="73"/>
      <c r="B13" s="74"/>
      <c r="C13" s="74"/>
      <c r="D13" s="74"/>
    </row>
    <row r="14" spans="1:9" x14ac:dyDescent="0.25">
      <c r="B14" s="5"/>
      <c r="C14" s="5"/>
      <c r="D14" s="5"/>
    </row>
    <row r="15" spans="1:9" ht="10.5" customHeight="1" x14ac:dyDescent="0.25">
      <c r="B15" s="69"/>
      <c r="C15" s="69"/>
      <c r="D15" s="69"/>
      <c r="I15" s="75"/>
    </row>
    <row r="16" spans="1:9" ht="16.5" x14ac:dyDescent="0.3">
      <c r="F16" s="64" t="s">
        <v>57</v>
      </c>
    </row>
    <row r="17" spans="2:4" x14ac:dyDescent="0.25">
      <c r="B17" s="5"/>
      <c r="C17" s="5"/>
      <c r="D17" s="5"/>
    </row>
    <row r="18" spans="2:4" x14ac:dyDescent="0.25">
      <c r="B18" s="69"/>
      <c r="C18" s="69"/>
      <c r="D18" s="69"/>
    </row>
  </sheetData>
  <pageMargins left="0.7" right="0.7" top="0.75" bottom="0.75" header="0.3" footer="0.3"/>
  <pageSetup orientation="portrait" r:id="rId1"/>
  <ignoredErrors>
    <ignoredError sqref="D2:D10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5B95F-BB15-4390-BEA3-AC9DB1990F1B}">
  <sheetPr codeName="Sheet7">
    <pageSetUpPr fitToPage="1"/>
  </sheetPr>
  <dimension ref="A1:Q22"/>
  <sheetViews>
    <sheetView zoomScaleNormal="100" workbookViewId="0">
      <selection activeCell="G16" sqref="G16:G17"/>
    </sheetView>
  </sheetViews>
  <sheetFormatPr defaultRowHeight="15" x14ac:dyDescent="0.25"/>
  <cols>
    <col min="1" max="1" width="39" customWidth="1"/>
    <col min="2" max="2" width="9.5703125" customWidth="1"/>
    <col min="3" max="6" width="9.5703125" bestFit="1" customWidth="1"/>
    <col min="7" max="8" width="9.5703125" customWidth="1"/>
    <col min="9" max="9" width="10.28515625" customWidth="1"/>
    <col min="10" max="10" width="9.5703125" bestFit="1" customWidth="1"/>
    <col min="11" max="12" width="9.5703125" customWidth="1"/>
    <col min="14" max="14" width="9.5703125" bestFit="1" customWidth="1"/>
  </cols>
  <sheetData>
    <row r="1" spans="1:17" ht="15.75" thickBot="1" x14ac:dyDescent="0.3">
      <c r="A1" s="332"/>
      <c r="B1" s="333" t="s">
        <v>35</v>
      </c>
      <c r="C1" s="333" t="s">
        <v>36</v>
      </c>
      <c r="D1" s="333" t="s">
        <v>37</v>
      </c>
      <c r="E1" s="333" t="s">
        <v>38</v>
      </c>
      <c r="F1" s="333" t="s">
        <v>35</v>
      </c>
      <c r="G1" s="333" t="s">
        <v>36</v>
      </c>
      <c r="H1" s="333" t="s">
        <v>37</v>
      </c>
      <c r="I1" s="333" t="s">
        <v>38</v>
      </c>
      <c r="J1" s="333" t="s">
        <v>35</v>
      </c>
      <c r="K1" s="341"/>
      <c r="L1" s="341"/>
      <c r="M1" s="3"/>
      <c r="N1" s="3"/>
      <c r="O1" s="3"/>
      <c r="P1" s="3"/>
      <c r="Q1" s="3"/>
    </row>
    <row r="2" spans="1:17" ht="15.75" thickBot="1" x14ac:dyDescent="0.3">
      <c r="A2" s="334"/>
      <c r="B2" s="335">
        <v>44986</v>
      </c>
      <c r="C2" s="335">
        <v>45078</v>
      </c>
      <c r="D2" s="335">
        <v>45170</v>
      </c>
      <c r="E2" s="335">
        <v>45261</v>
      </c>
      <c r="F2" s="335">
        <v>45352</v>
      </c>
      <c r="G2" s="335">
        <v>45444</v>
      </c>
      <c r="H2" s="335">
        <v>45536</v>
      </c>
      <c r="I2" s="335">
        <v>45627</v>
      </c>
      <c r="J2" s="336">
        <v>45717</v>
      </c>
      <c r="K2" s="342"/>
      <c r="L2" s="342"/>
      <c r="M2" s="3"/>
      <c r="N2" s="3"/>
      <c r="O2" s="3"/>
      <c r="P2" s="3"/>
      <c r="Q2" s="3"/>
    </row>
    <row r="3" spans="1:17" ht="15.75" x14ac:dyDescent="0.3">
      <c r="A3" s="346" t="s">
        <v>234</v>
      </c>
      <c r="B3" s="337">
        <v>8309.2914806083336</v>
      </c>
      <c r="C3" s="337">
        <v>8525.9527330333349</v>
      </c>
      <c r="D3" s="337">
        <v>8228.0518127916675</v>
      </c>
      <c r="E3" s="337">
        <v>8474.4436346916664</v>
      </c>
      <c r="F3" s="337">
        <v>8511.9982601666652</v>
      </c>
      <c r="G3" s="337">
        <v>8525.9527330333349</v>
      </c>
      <c r="H3" s="337">
        <v>8228.0518127916675</v>
      </c>
      <c r="I3" s="337">
        <v>8474.4436346916664</v>
      </c>
      <c r="J3" s="338">
        <v>8511.9982601666652</v>
      </c>
      <c r="K3" s="343"/>
      <c r="L3" s="343"/>
      <c r="M3" s="3"/>
      <c r="N3" s="344"/>
      <c r="O3" s="3"/>
      <c r="P3" s="3"/>
      <c r="Q3" s="3"/>
    </row>
    <row r="4" spans="1:17" ht="15.75" x14ac:dyDescent="0.3">
      <c r="A4" s="346" t="s">
        <v>235</v>
      </c>
      <c r="B4" s="337">
        <v>2620.0360470666665</v>
      </c>
      <c r="C4" s="337">
        <v>2491.2188165916668</v>
      </c>
      <c r="D4" s="337">
        <v>2400.8722309249997</v>
      </c>
      <c r="E4" s="337">
        <v>2631.0556202916669</v>
      </c>
      <c r="F4" s="337">
        <v>2605.780954975</v>
      </c>
      <c r="G4" s="337">
        <v>2491.2188165916668</v>
      </c>
      <c r="H4" s="337">
        <v>2400.8722309249997</v>
      </c>
      <c r="I4" s="337">
        <v>2631.0556202916669</v>
      </c>
      <c r="J4" s="338">
        <v>2605.780954975</v>
      </c>
      <c r="K4" s="343"/>
      <c r="L4" s="343"/>
      <c r="M4" s="3"/>
      <c r="N4" s="344"/>
      <c r="O4" s="3"/>
      <c r="P4" s="3"/>
      <c r="Q4" s="3"/>
    </row>
    <row r="5" spans="1:17" ht="16.5" thickBot="1" x14ac:dyDescent="0.35">
      <c r="A5" s="347" t="s">
        <v>236</v>
      </c>
      <c r="B5" s="339">
        <v>5689.2554335416671</v>
      </c>
      <c r="C5" s="339">
        <v>6034.7339164416671</v>
      </c>
      <c r="D5" s="339">
        <v>5827.1795818666669</v>
      </c>
      <c r="E5" s="339">
        <v>5843.3880143999995</v>
      </c>
      <c r="F5" s="339">
        <v>5906.2173051916661</v>
      </c>
      <c r="G5" s="339">
        <v>6034.7339164416671</v>
      </c>
      <c r="H5" s="339">
        <v>5827.1795818666669</v>
      </c>
      <c r="I5" s="339">
        <v>5843.3880143999995</v>
      </c>
      <c r="J5" s="340">
        <v>5906.2173051916661</v>
      </c>
      <c r="K5" s="345"/>
      <c r="L5" s="345"/>
      <c r="M5" s="344"/>
      <c r="N5" s="344"/>
      <c r="O5" s="3"/>
      <c r="P5" s="3"/>
      <c r="Q5" s="3"/>
    </row>
    <row r="6" spans="1:17" x14ac:dyDescent="0.25">
      <c r="K6" s="3"/>
      <c r="L6" s="3"/>
      <c r="M6" s="3"/>
      <c r="N6" s="3"/>
      <c r="O6" s="3"/>
      <c r="P6" s="3"/>
      <c r="Q6" s="3"/>
    </row>
    <row r="7" spans="1:17" x14ac:dyDescent="0.25">
      <c r="K7" s="3"/>
      <c r="L7" s="3"/>
      <c r="M7" s="3"/>
      <c r="N7" s="3"/>
      <c r="O7" s="3"/>
      <c r="P7" s="3"/>
      <c r="Q7" s="3"/>
    </row>
    <row r="8" spans="1:17" x14ac:dyDescent="0.25">
      <c r="A8" s="1" t="s">
        <v>345</v>
      </c>
      <c r="K8" s="3"/>
      <c r="L8" s="3"/>
      <c r="M8" s="3"/>
      <c r="N8" s="3"/>
      <c r="O8" s="3"/>
      <c r="P8" s="3"/>
      <c r="Q8" s="3"/>
    </row>
    <row r="9" spans="1:17" x14ac:dyDescent="0.25">
      <c r="A9" t="s">
        <v>237</v>
      </c>
      <c r="K9" s="3"/>
      <c r="L9" s="3"/>
      <c r="M9" s="3"/>
      <c r="N9" s="3"/>
      <c r="O9" s="3"/>
      <c r="P9" s="3"/>
      <c r="Q9" s="3"/>
    </row>
    <row r="10" spans="1:17" x14ac:dyDescent="0.25">
      <c r="K10" s="3"/>
      <c r="L10" s="3"/>
      <c r="M10" s="3"/>
      <c r="N10" s="3"/>
      <c r="O10" s="3"/>
      <c r="P10" s="3"/>
      <c r="Q10" s="3"/>
    </row>
    <row r="11" spans="1:17" x14ac:dyDescent="0.25">
      <c r="K11" s="3"/>
      <c r="L11" s="3"/>
      <c r="M11" s="3"/>
      <c r="N11" s="3"/>
      <c r="O11" s="3"/>
      <c r="P11" s="3"/>
      <c r="Q11" s="3"/>
    </row>
    <row r="12" spans="1:17" x14ac:dyDescent="0.25">
      <c r="K12" s="3"/>
      <c r="L12" s="3"/>
      <c r="M12" s="3"/>
      <c r="N12" s="3"/>
      <c r="O12" s="3"/>
      <c r="P12" s="3"/>
      <c r="Q12" s="3"/>
    </row>
    <row r="13" spans="1:17" x14ac:dyDescent="0.25">
      <c r="K13" s="3"/>
      <c r="L13" s="3"/>
      <c r="M13" s="3"/>
      <c r="N13" s="3"/>
      <c r="O13" s="3"/>
      <c r="P13" s="3"/>
      <c r="Q13" s="3"/>
    </row>
    <row r="14" spans="1:17" x14ac:dyDescent="0.25">
      <c r="K14" s="3"/>
      <c r="L14" s="3"/>
      <c r="M14" s="3"/>
      <c r="N14" s="3"/>
      <c r="O14" s="3"/>
      <c r="P14" s="3"/>
      <c r="Q14" s="3"/>
    </row>
    <row r="15" spans="1:17" x14ac:dyDescent="0.25">
      <c r="K15" s="3"/>
      <c r="L15" s="3"/>
      <c r="M15" s="3"/>
      <c r="N15" s="3"/>
      <c r="O15" s="3"/>
      <c r="P15" s="3"/>
      <c r="Q15" s="3"/>
    </row>
    <row r="22" spans="1:1" x14ac:dyDescent="0.25">
      <c r="A22" t="s">
        <v>238</v>
      </c>
    </row>
  </sheetData>
  <pageMargins left="0.7" right="0.7" top="0.75" bottom="0.75" header="0.3" footer="0.3"/>
  <pageSetup scale="5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F00BC-7F14-4C7F-870F-2EDED79D3105}">
  <sheetPr codeName="Sheet10"/>
  <dimension ref="A1:D25"/>
  <sheetViews>
    <sheetView zoomScaleNormal="100" workbookViewId="0">
      <selection activeCell="C4" sqref="C4"/>
    </sheetView>
  </sheetViews>
  <sheetFormatPr defaultRowHeight="15" x14ac:dyDescent="0.25"/>
  <cols>
    <col min="1" max="1" width="34.42578125" customWidth="1"/>
    <col min="2" max="3" width="14.85546875" bestFit="1" customWidth="1"/>
    <col min="4" max="4" width="10.5703125" bestFit="1" customWidth="1"/>
  </cols>
  <sheetData>
    <row r="1" spans="1:4" ht="16.5" thickBot="1" x14ac:dyDescent="0.3">
      <c r="A1" s="574" t="s">
        <v>346</v>
      </c>
    </row>
    <row r="2" spans="1:4" ht="31.5" thickBot="1" x14ac:dyDescent="0.35">
      <c r="A2" s="387"/>
      <c r="B2" s="388">
        <v>45352</v>
      </c>
      <c r="C2" s="388">
        <v>45717</v>
      </c>
      <c r="D2" s="389" t="s">
        <v>4</v>
      </c>
    </row>
    <row r="3" spans="1:4" ht="16.5" x14ac:dyDescent="0.3">
      <c r="A3" s="377" t="s">
        <v>231</v>
      </c>
      <c r="B3" s="350">
        <f>B4+B7</f>
        <v>8511.9982601666634</v>
      </c>
      <c r="C3" s="350">
        <f>C4+C7</f>
        <v>8511.9982601666634</v>
      </c>
      <c r="D3" s="367">
        <f>((C3-B3)/B3)*100</f>
        <v>0</v>
      </c>
    </row>
    <row r="4" spans="1:4" ht="16.5" x14ac:dyDescent="0.3">
      <c r="A4" s="378" t="s">
        <v>264</v>
      </c>
      <c r="B4" s="350">
        <f>B5+B6</f>
        <v>5304.0185385666682</v>
      </c>
      <c r="C4" s="350">
        <f>C5+C6</f>
        <v>5304.0185385666682</v>
      </c>
      <c r="D4" s="367">
        <f t="shared" ref="D4:D21" si="0">((C4-B4)/B4)*100</f>
        <v>0</v>
      </c>
    </row>
    <row r="5" spans="1:4" ht="16.5" x14ac:dyDescent="0.3">
      <c r="A5" s="372" t="s">
        <v>274</v>
      </c>
      <c r="B5" s="355">
        <v>193.07560100000001</v>
      </c>
      <c r="C5" s="355">
        <v>193.07560100000001</v>
      </c>
      <c r="D5" s="367">
        <f t="shared" si="0"/>
        <v>0</v>
      </c>
    </row>
    <row r="6" spans="1:4" ht="16.5" x14ac:dyDescent="0.3">
      <c r="A6" s="365" t="s">
        <v>275</v>
      </c>
      <c r="B6" s="355">
        <v>5110.9429375666678</v>
      </c>
      <c r="C6" s="355">
        <v>5110.9429375666678</v>
      </c>
      <c r="D6" s="367">
        <f t="shared" si="0"/>
        <v>0</v>
      </c>
    </row>
    <row r="7" spans="1:4" ht="16.5" x14ac:dyDescent="0.3">
      <c r="A7" s="379" t="s">
        <v>232</v>
      </c>
      <c r="B7" s="350">
        <f>B8+B12</f>
        <v>3207.9797215999956</v>
      </c>
      <c r="C7" s="350">
        <f>C8+C12</f>
        <v>3207.9797215999956</v>
      </c>
      <c r="D7" s="367">
        <f t="shared" si="0"/>
        <v>0</v>
      </c>
    </row>
    <row r="8" spans="1:4" ht="16.5" x14ac:dyDescent="0.3">
      <c r="A8" s="365" t="s">
        <v>276</v>
      </c>
      <c r="B8" s="355">
        <f>B9+B10+B11</f>
        <v>4248.0783362166676</v>
      </c>
      <c r="C8" s="355">
        <f>C9+C10+C11</f>
        <v>4248.0783362166676</v>
      </c>
      <c r="D8" s="367">
        <f t="shared" si="0"/>
        <v>0</v>
      </c>
    </row>
    <row r="9" spans="1:4" ht="16.5" x14ac:dyDescent="0.3">
      <c r="A9" s="368" t="s">
        <v>277</v>
      </c>
      <c r="B9" s="355">
        <v>405.13175135000006</v>
      </c>
      <c r="C9" s="355">
        <v>405.13175135000006</v>
      </c>
      <c r="D9" s="367">
        <f t="shared" si="0"/>
        <v>0</v>
      </c>
    </row>
    <row r="10" spans="1:4" ht="16.5" x14ac:dyDescent="0.3">
      <c r="A10" s="368" t="s">
        <v>278</v>
      </c>
      <c r="B10" s="355">
        <v>16.856899333333331</v>
      </c>
      <c r="C10" s="355">
        <v>16.856899333333331</v>
      </c>
      <c r="D10" s="367">
        <f t="shared" si="0"/>
        <v>0</v>
      </c>
    </row>
    <row r="11" spans="1:4" ht="16.5" x14ac:dyDescent="0.3">
      <c r="A11" s="368" t="s">
        <v>279</v>
      </c>
      <c r="B11" s="355">
        <v>3826.089685533334</v>
      </c>
      <c r="C11" s="355">
        <v>3826.089685533334</v>
      </c>
      <c r="D11" s="367">
        <f t="shared" si="0"/>
        <v>0</v>
      </c>
    </row>
    <row r="12" spans="1:4" ht="16.5" x14ac:dyDescent="0.3">
      <c r="A12" s="365" t="s">
        <v>280</v>
      </c>
      <c r="B12" s="355">
        <v>-1040.098614616672</v>
      </c>
      <c r="C12" s="355">
        <v>-1040.098614616672</v>
      </c>
      <c r="D12" s="367">
        <f t="shared" si="0"/>
        <v>0</v>
      </c>
    </row>
    <row r="13" spans="1:4" ht="11.25" customHeight="1" x14ac:dyDescent="0.3">
      <c r="A13" s="380"/>
      <c r="B13" s="350"/>
      <c r="C13" s="350"/>
      <c r="D13" s="367"/>
    </row>
    <row r="14" spans="1:4" ht="16.5" x14ac:dyDescent="0.3">
      <c r="A14" s="379" t="s">
        <v>281</v>
      </c>
      <c r="B14" s="381">
        <f>+B15+B20</f>
        <v>8511.998260166667</v>
      </c>
      <c r="C14" s="381">
        <f>+C15+C20</f>
        <v>8511.998260166667</v>
      </c>
      <c r="D14" s="367">
        <f t="shared" si="0"/>
        <v>0</v>
      </c>
    </row>
    <row r="15" spans="1:4" ht="16.5" x14ac:dyDescent="0.3">
      <c r="A15" s="368" t="s">
        <v>282</v>
      </c>
      <c r="B15" s="381">
        <f>B16+B17</f>
        <v>2605.780954975</v>
      </c>
      <c r="C15" s="381">
        <f>C16+C17</f>
        <v>2605.780954975</v>
      </c>
      <c r="D15" s="367">
        <f t="shared" si="0"/>
        <v>0</v>
      </c>
    </row>
    <row r="16" spans="1:4" ht="16.5" x14ac:dyDescent="0.3">
      <c r="A16" s="374" t="s">
        <v>283</v>
      </c>
      <c r="B16" s="355">
        <v>164.19216499999999</v>
      </c>
      <c r="C16" s="355">
        <v>164.19216499999999</v>
      </c>
      <c r="D16" s="367">
        <f t="shared" si="0"/>
        <v>0</v>
      </c>
    </row>
    <row r="17" spans="1:4" ht="16.5" x14ac:dyDescent="0.3">
      <c r="A17" s="382" t="s">
        <v>284</v>
      </c>
      <c r="B17" s="381">
        <f>B18+B19</f>
        <v>2441.5887899750001</v>
      </c>
      <c r="C17" s="381">
        <f>C18+C19</f>
        <v>2441.5887899750001</v>
      </c>
      <c r="D17" s="367">
        <f t="shared" si="0"/>
        <v>0</v>
      </c>
    </row>
    <row r="18" spans="1:4" ht="16.5" x14ac:dyDescent="0.3">
      <c r="A18" s="383" t="s">
        <v>285</v>
      </c>
      <c r="B18" s="355">
        <v>955.4213709666667</v>
      </c>
      <c r="C18" s="355">
        <v>955.4213709666667</v>
      </c>
      <c r="D18" s="367">
        <f t="shared" si="0"/>
        <v>0</v>
      </c>
    </row>
    <row r="19" spans="1:4" ht="16.5" x14ac:dyDescent="0.3">
      <c r="A19" s="383" t="s">
        <v>286</v>
      </c>
      <c r="B19" s="355">
        <v>1486.1674190083334</v>
      </c>
      <c r="C19" s="355">
        <v>1486.1674190083334</v>
      </c>
      <c r="D19" s="367">
        <f t="shared" si="0"/>
        <v>0</v>
      </c>
    </row>
    <row r="20" spans="1:4" ht="16.5" x14ac:dyDescent="0.3">
      <c r="A20" s="368" t="s">
        <v>287</v>
      </c>
      <c r="B20" s="355">
        <v>5906.2173051916661</v>
      </c>
      <c r="C20" s="355">
        <v>5906.2173051916661</v>
      </c>
      <c r="D20" s="367">
        <f t="shared" si="0"/>
        <v>0</v>
      </c>
    </row>
    <row r="21" spans="1:4" ht="17.25" thickBot="1" x14ac:dyDescent="0.35">
      <c r="A21" s="384" t="s">
        <v>288</v>
      </c>
      <c r="B21" s="376">
        <v>5568.5480270416674</v>
      </c>
      <c r="C21" s="376">
        <v>5568.5480270416674</v>
      </c>
      <c r="D21" s="367">
        <f t="shared" si="0"/>
        <v>0</v>
      </c>
    </row>
    <row r="22" spans="1:4" ht="15.75" thickBot="1" x14ac:dyDescent="0.3">
      <c r="A22" s="385" t="s">
        <v>233</v>
      </c>
      <c r="B22" s="386">
        <f>(B21/B20)*100</f>
        <v>94.282816552428883</v>
      </c>
      <c r="C22" s="386">
        <f>(C21/C20)*100</f>
        <v>94.282816552428883</v>
      </c>
      <c r="D22" s="391"/>
    </row>
    <row r="23" spans="1:4" ht="18.75" x14ac:dyDescent="0.3">
      <c r="A23" s="390" t="s">
        <v>238</v>
      </c>
    </row>
    <row r="25" spans="1:4" x14ac:dyDescent="0.25">
      <c r="B25" s="615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456D-1A6C-4795-B015-7A63BDADC1BC}">
  <sheetPr codeName="Sheet9"/>
  <dimension ref="A1:H29"/>
  <sheetViews>
    <sheetView zoomScale="70" zoomScaleNormal="70" workbookViewId="0">
      <selection activeCell="J10" sqref="J10"/>
    </sheetView>
  </sheetViews>
  <sheetFormatPr defaultRowHeight="15" x14ac:dyDescent="0.25"/>
  <cols>
    <col min="1" max="1" width="34.42578125" customWidth="1"/>
    <col min="2" max="3" width="14.85546875" bestFit="1" customWidth="1"/>
    <col min="4" max="4" width="10.5703125" bestFit="1" customWidth="1"/>
  </cols>
  <sheetData>
    <row r="1" spans="1:8" ht="15.75" thickBot="1" x14ac:dyDescent="0.3">
      <c r="A1" s="392" t="s">
        <v>289</v>
      </c>
      <c r="B1" s="392"/>
      <c r="C1" s="392"/>
      <c r="D1" s="392"/>
      <c r="E1" s="3"/>
      <c r="F1" s="3"/>
      <c r="G1" s="3"/>
      <c r="H1" s="3"/>
    </row>
    <row r="2" spans="1:8" ht="31.5" thickBot="1" x14ac:dyDescent="0.35">
      <c r="A2" s="387"/>
      <c r="B2" s="388">
        <v>45352</v>
      </c>
      <c r="C2" s="388">
        <v>45717</v>
      </c>
      <c r="D2" s="389" t="s">
        <v>4</v>
      </c>
    </row>
    <row r="3" spans="1:8" ht="16.5" x14ac:dyDescent="0.3">
      <c r="A3" s="371" t="s">
        <v>264</v>
      </c>
      <c r="B3" s="350">
        <f>B4+B5</f>
        <v>5304.0185385666682</v>
      </c>
      <c r="C3" s="350">
        <f>C4+C5</f>
        <v>5304.0185385666682</v>
      </c>
      <c r="D3" s="367">
        <f>((C3-B3)/B3)*100</f>
        <v>0</v>
      </c>
    </row>
    <row r="4" spans="1:8" ht="16.5" x14ac:dyDescent="0.3">
      <c r="A4" s="372" t="s">
        <v>265</v>
      </c>
      <c r="B4" s="355">
        <v>193.07560100000001</v>
      </c>
      <c r="C4" s="355">
        <v>193.07560100000001</v>
      </c>
      <c r="D4" s="367">
        <f t="shared" ref="D4:D12" si="0">((C4-B4)/B4)*100</f>
        <v>0</v>
      </c>
    </row>
    <row r="5" spans="1:8" ht="16.5" x14ac:dyDescent="0.3">
      <c r="A5" s="365" t="s">
        <v>266</v>
      </c>
      <c r="B5" s="355">
        <v>5110.9429375666678</v>
      </c>
      <c r="C5" s="355">
        <v>5110.9429375666678</v>
      </c>
      <c r="D5" s="367">
        <f t="shared" si="0"/>
        <v>0</v>
      </c>
    </row>
    <row r="6" spans="1:8" ht="16.5" x14ac:dyDescent="0.3">
      <c r="A6" s="373" t="s">
        <v>267</v>
      </c>
      <c r="B6" s="350">
        <f>B7+B8+B9</f>
        <v>8268.4613866083346</v>
      </c>
      <c r="C6" s="350">
        <f>C7+C8+C9</f>
        <v>8268.4613866083346</v>
      </c>
      <c r="D6" s="367">
        <f t="shared" si="0"/>
        <v>0</v>
      </c>
    </row>
    <row r="7" spans="1:8" ht="16.5" x14ac:dyDescent="0.3">
      <c r="A7" s="374" t="s">
        <v>268</v>
      </c>
      <c r="B7" s="355">
        <v>3087.7326601000009</v>
      </c>
      <c r="C7" s="355">
        <v>3087.7326601000009</v>
      </c>
      <c r="D7" s="367">
        <f t="shared" si="0"/>
        <v>0</v>
      </c>
    </row>
    <row r="8" spans="1:8" ht="16.5" x14ac:dyDescent="0.3">
      <c r="A8" s="374" t="s">
        <v>269</v>
      </c>
      <c r="B8" s="355">
        <v>4341.348726416667</v>
      </c>
      <c r="C8" s="355">
        <v>4341.348726416667</v>
      </c>
      <c r="D8" s="367">
        <f t="shared" si="0"/>
        <v>0</v>
      </c>
    </row>
    <row r="9" spans="1:8" ht="16.5" x14ac:dyDescent="0.3">
      <c r="A9" s="374" t="s">
        <v>270</v>
      </c>
      <c r="B9" s="355">
        <v>839.38000009166672</v>
      </c>
      <c r="C9" s="355">
        <v>839.38000009166672</v>
      </c>
      <c r="D9" s="367">
        <f t="shared" si="0"/>
        <v>0</v>
      </c>
    </row>
    <row r="10" spans="1:8" ht="16.5" x14ac:dyDescent="0.3">
      <c r="A10" s="373" t="s">
        <v>271</v>
      </c>
      <c r="B10" s="350">
        <f>B11+B12</f>
        <v>3157.5184490416664</v>
      </c>
      <c r="C10" s="350">
        <f>C11+C12</f>
        <v>3157.5184490416664</v>
      </c>
      <c r="D10" s="367">
        <f t="shared" si="0"/>
        <v>0</v>
      </c>
    </row>
    <row r="11" spans="1:8" ht="16.5" x14ac:dyDescent="0.3">
      <c r="A11" s="374" t="s">
        <v>272</v>
      </c>
      <c r="B11" s="355">
        <v>2678.5044895416663</v>
      </c>
      <c r="C11" s="355">
        <v>2678.5044895416663</v>
      </c>
      <c r="D11" s="367">
        <f t="shared" si="0"/>
        <v>0</v>
      </c>
    </row>
    <row r="12" spans="1:8" ht="17.25" thickBot="1" x14ac:dyDescent="0.35">
      <c r="A12" s="375" t="s">
        <v>273</v>
      </c>
      <c r="B12" s="376">
        <v>479.0139595</v>
      </c>
      <c r="C12" s="376">
        <v>479.0139595</v>
      </c>
      <c r="D12" s="367">
        <f t="shared" si="0"/>
        <v>0</v>
      </c>
    </row>
    <row r="13" spans="1:8" ht="16.5" customHeight="1" x14ac:dyDescent="0.25">
      <c r="A13" s="394" t="s">
        <v>238</v>
      </c>
      <c r="B13" s="393"/>
      <c r="C13" s="393"/>
      <c r="D13" s="393"/>
      <c r="E13" s="3"/>
      <c r="F13" s="3"/>
    </row>
    <row r="14" spans="1:8" x14ac:dyDescent="0.25">
      <c r="A14" s="3"/>
      <c r="B14" s="3"/>
      <c r="C14" s="3"/>
      <c r="D14" s="3"/>
      <c r="E14" s="3"/>
      <c r="F14" s="3"/>
    </row>
    <row r="15" spans="1:8" x14ac:dyDescent="0.25">
      <c r="A15" s="3"/>
      <c r="B15" s="3"/>
      <c r="C15" s="3"/>
      <c r="D15" s="3"/>
      <c r="E15" s="3"/>
      <c r="F15" s="3"/>
    </row>
    <row r="16" spans="1:8" x14ac:dyDescent="0.25">
      <c r="A16" s="3"/>
      <c r="B16" s="3"/>
      <c r="C16" s="3"/>
      <c r="D16" s="3"/>
      <c r="E16" s="3"/>
      <c r="F16" s="3"/>
    </row>
    <row r="17" spans="1:6" x14ac:dyDescent="0.25">
      <c r="A17" s="3"/>
      <c r="B17" s="3"/>
      <c r="C17" s="3"/>
      <c r="D17" s="3"/>
      <c r="E17" s="3"/>
      <c r="F17" s="3"/>
    </row>
    <row r="18" spans="1:6" x14ac:dyDescent="0.25">
      <c r="A18" s="3"/>
      <c r="B18" s="3"/>
      <c r="C18" s="3"/>
      <c r="D18" s="3"/>
      <c r="E18" s="3"/>
      <c r="F18" s="3"/>
    </row>
    <row r="19" spans="1:6" x14ac:dyDescent="0.25">
      <c r="A19" s="3"/>
      <c r="B19" s="3"/>
      <c r="C19" s="3"/>
      <c r="D19" s="3"/>
      <c r="E19" s="3"/>
      <c r="F19" s="3"/>
    </row>
    <row r="20" spans="1:6" x14ac:dyDescent="0.25">
      <c r="A20" s="3"/>
      <c r="B20" s="3"/>
      <c r="C20" s="3"/>
      <c r="D20" s="3"/>
      <c r="E20" s="3"/>
      <c r="F20" s="3"/>
    </row>
    <row r="21" spans="1:6" x14ac:dyDescent="0.25">
      <c r="A21" s="3"/>
      <c r="B21" s="3"/>
      <c r="C21" s="3"/>
      <c r="D21" s="3"/>
      <c r="E21" s="3"/>
      <c r="F21" s="3"/>
    </row>
    <row r="22" spans="1:6" x14ac:dyDescent="0.25">
      <c r="A22" s="3"/>
      <c r="B22" s="3"/>
      <c r="C22" s="3"/>
      <c r="D22" s="3"/>
      <c r="E22" s="3"/>
      <c r="F22" s="3"/>
    </row>
    <row r="23" spans="1:6" x14ac:dyDescent="0.25">
      <c r="A23" s="3"/>
      <c r="B23" s="3"/>
      <c r="C23" s="3"/>
      <c r="D23" s="3"/>
      <c r="E23" s="3"/>
      <c r="F23" s="3"/>
    </row>
    <row r="24" spans="1:6" x14ac:dyDescent="0.25">
      <c r="A24" s="3"/>
      <c r="B24" s="3"/>
      <c r="C24" s="3"/>
      <c r="D24" s="3"/>
      <c r="E24" s="3"/>
      <c r="F24" s="3"/>
    </row>
    <row r="25" spans="1:6" x14ac:dyDescent="0.25">
      <c r="A25" s="3"/>
      <c r="B25" s="3"/>
      <c r="C25" s="3"/>
      <c r="D25" s="3"/>
      <c r="E25" s="3"/>
      <c r="F25" s="3"/>
    </row>
    <row r="26" spans="1:6" x14ac:dyDescent="0.25">
      <c r="A26" s="3"/>
      <c r="B26" s="3"/>
      <c r="C26" s="3"/>
      <c r="D26" s="3"/>
      <c r="E26" s="3"/>
      <c r="F26" s="3"/>
    </row>
    <row r="27" spans="1:6" x14ac:dyDescent="0.25">
      <c r="A27" s="3"/>
      <c r="B27" s="3"/>
      <c r="C27" s="3"/>
      <c r="D27" s="3"/>
      <c r="E27" s="3"/>
      <c r="F27" s="3"/>
    </row>
    <row r="28" spans="1:6" x14ac:dyDescent="0.25">
      <c r="A28" s="3"/>
      <c r="B28" s="3"/>
      <c r="C28" s="3"/>
      <c r="D28" s="3"/>
      <c r="E28" s="3"/>
      <c r="F28" s="3"/>
    </row>
    <row r="29" spans="1:6" x14ac:dyDescent="0.25">
      <c r="A29" s="3"/>
      <c r="B29" s="3"/>
      <c r="C29" s="3"/>
      <c r="D29" s="3"/>
      <c r="E29" s="3"/>
      <c r="F29" s="3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71E89-6BC5-4D2A-A248-F3F50A2C3E4C}">
  <sheetPr codeName="Sheet8"/>
  <dimension ref="A1:D13"/>
  <sheetViews>
    <sheetView zoomScale="70" zoomScaleNormal="70" workbookViewId="0">
      <selection activeCell="G6" sqref="G6"/>
    </sheetView>
  </sheetViews>
  <sheetFormatPr defaultRowHeight="15" x14ac:dyDescent="0.25"/>
  <cols>
    <col min="1" max="1" width="34.42578125" customWidth="1"/>
    <col min="2" max="3" width="14.85546875" bestFit="1" customWidth="1"/>
    <col min="4" max="4" width="10.5703125" bestFit="1" customWidth="1"/>
  </cols>
  <sheetData>
    <row r="1" spans="1:4" ht="15.75" thickBot="1" x14ac:dyDescent="0.3">
      <c r="A1" s="348" t="s">
        <v>290</v>
      </c>
      <c r="B1" s="361"/>
      <c r="C1" s="361"/>
      <c r="D1" s="361"/>
    </row>
    <row r="2" spans="1:4" ht="31.5" customHeight="1" thickBot="1" x14ac:dyDescent="0.35">
      <c r="A2" s="395"/>
      <c r="B2" s="396">
        <v>45352</v>
      </c>
      <c r="C2" s="396">
        <v>45717</v>
      </c>
      <c r="D2" s="389" t="s">
        <v>4</v>
      </c>
    </row>
    <row r="3" spans="1:4" x14ac:dyDescent="0.25">
      <c r="A3" s="362" t="s">
        <v>259</v>
      </c>
      <c r="B3" s="363">
        <f>B4+B7</f>
        <v>4248.0783362166676</v>
      </c>
      <c r="C3" s="363">
        <f>C4+C7</f>
        <v>4248.0783362166676</v>
      </c>
      <c r="D3" s="364">
        <f>C3/B3*100-100</f>
        <v>0</v>
      </c>
    </row>
    <row r="4" spans="1:4" ht="16.5" x14ac:dyDescent="0.3">
      <c r="A4" s="365" t="s">
        <v>260</v>
      </c>
      <c r="B4" s="366">
        <f>B5+B6</f>
        <v>421.98865068333339</v>
      </c>
      <c r="C4" s="366">
        <f>C5+C6</f>
        <v>421.98865068333339</v>
      </c>
      <c r="D4" s="367">
        <f>C4/B4*100-100</f>
        <v>0</v>
      </c>
    </row>
    <row r="5" spans="1:4" ht="16.5" x14ac:dyDescent="0.3">
      <c r="A5" s="368" t="s">
        <v>261</v>
      </c>
      <c r="B5" s="366">
        <v>405.13175135000006</v>
      </c>
      <c r="C5" s="366">
        <v>405.13175135000006</v>
      </c>
      <c r="D5" s="367">
        <f>C5/B5*100-100</f>
        <v>0</v>
      </c>
    </row>
    <row r="6" spans="1:4" ht="16.5" x14ac:dyDescent="0.3">
      <c r="A6" s="368" t="s">
        <v>262</v>
      </c>
      <c r="B6" s="366">
        <v>16.856899333333331</v>
      </c>
      <c r="C6" s="366">
        <v>16.856899333333331</v>
      </c>
      <c r="D6" s="367">
        <f>C6/B6*100-100</f>
        <v>0</v>
      </c>
    </row>
    <row r="7" spans="1:4" ht="17.25" thickBot="1" x14ac:dyDescent="0.35">
      <c r="A7" s="369" t="s">
        <v>263</v>
      </c>
      <c r="B7" s="370">
        <v>3826.089685533334</v>
      </c>
      <c r="C7" s="370">
        <v>3826.089685533334</v>
      </c>
      <c r="D7" s="367">
        <f>C7/B7*100-100</f>
        <v>0</v>
      </c>
    </row>
    <row r="8" spans="1:4" s="3" customFormat="1" x14ac:dyDescent="0.25">
      <c r="A8" s="3" t="s">
        <v>238</v>
      </c>
      <c r="B8" s="397"/>
      <c r="C8" s="397"/>
      <c r="D8" s="525"/>
    </row>
    <row r="9" spans="1:4" s="3" customFormat="1" x14ac:dyDescent="0.25"/>
    <row r="10" spans="1:4" s="3" customFormat="1" x14ac:dyDescent="0.25"/>
    <row r="11" spans="1:4" s="3" customFormat="1" x14ac:dyDescent="0.25"/>
    <row r="12" spans="1:4" s="3" customFormat="1" x14ac:dyDescent="0.25"/>
    <row r="13" spans="1:4" s="3" customFormat="1" x14ac:dyDescent="0.25"/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A67F4D-A163-4325-9374-5EEE51BD7E9C}">
  <sheetPr codeName="Sheet5">
    <pageSetUpPr fitToPage="1"/>
  </sheetPr>
  <dimension ref="A1:J23"/>
  <sheetViews>
    <sheetView view="pageBreakPreview" zoomScale="80" zoomScaleNormal="145" zoomScaleSheetLayoutView="80" workbookViewId="0">
      <selection activeCell="F18" sqref="F18"/>
    </sheetView>
  </sheetViews>
  <sheetFormatPr defaultRowHeight="15" x14ac:dyDescent="0.25"/>
  <cols>
    <col min="1" max="1" width="36.5703125" style="3" bestFit="1" customWidth="1"/>
    <col min="2" max="2" width="10.5703125" style="3" bestFit="1" customWidth="1"/>
    <col min="3" max="5" width="9.5703125" style="3" customWidth="1"/>
    <col min="6" max="6" width="10.5703125" style="3" bestFit="1" customWidth="1"/>
    <col min="7" max="9" width="9.5703125" style="3" customWidth="1"/>
    <col min="10" max="10" width="9" style="3" bestFit="1" customWidth="1"/>
    <col min="11" max="16384" width="9.140625" style="3"/>
  </cols>
  <sheetData>
    <row r="1" spans="1:10" x14ac:dyDescent="0.25">
      <c r="A1" s="528"/>
      <c r="B1" s="630">
        <v>2023</v>
      </c>
      <c r="C1" s="630"/>
      <c r="D1" s="630"/>
      <c r="E1" s="630"/>
      <c r="F1" s="630">
        <v>2024</v>
      </c>
      <c r="G1" s="630"/>
      <c r="H1" s="630"/>
      <c r="I1" s="630"/>
      <c r="J1" s="529">
        <v>2025</v>
      </c>
    </row>
    <row r="2" spans="1:10" ht="15.75" thickBot="1" x14ac:dyDescent="0.3">
      <c r="A2" s="534"/>
      <c r="B2" s="535" t="s">
        <v>35</v>
      </c>
      <c r="C2" s="535" t="s">
        <v>36</v>
      </c>
      <c r="D2" s="535" t="s">
        <v>37</v>
      </c>
      <c r="E2" s="535" t="s">
        <v>38</v>
      </c>
      <c r="F2" s="535" t="s">
        <v>35</v>
      </c>
      <c r="G2" s="535" t="s">
        <v>36</v>
      </c>
      <c r="H2" s="535" t="s">
        <v>37</v>
      </c>
      <c r="I2" s="535" t="s">
        <v>38</v>
      </c>
      <c r="J2" s="536" t="s">
        <v>35</v>
      </c>
    </row>
    <row r="3" spans="1:10" ht="15.75" x14ac:dyDescent="0.3">
      <c r="A3" s="537" t="s">
        <v>240</v>
      </c>
      <c r="B3" s="526">
        <v>1148.9417282666668</v>
      </c>
      <c r="C3" s="526">
        <v>1188.9401359416668</v>
      </c>
      <c r="D3" s="526">
        <v>1314.2661593833334</v>
      </c>
      <c r="E3" s="526">
        <v>1329.5331965999999</v>
      </c>
      <c r="F3" s="526">
        <v>1359.9661180583332</v>
      </c>
      <c r="G3" s="526">
        <v>1188.9401359416668</v>
      </c>
      <c r="H3" s="526">
        <v>1314.2661593833334</v>
      </c>
      <c r="I3" s="526">
        <v>1329.5331965999999</v>
      </c>
      <c r="J3" s="530">
        <v>1359.9661180583332</v>
      </c>
    </row>
    <row r="4" spans="1:10" hidden="1" x14ac:dyDescent="0.25">
      <c r="A4" s="538" t="s">
        <v>291</v>
      </c>
      <c r="B4" s="527" t="e">
        <v>#REF!</v>
      </c>
      <c r="C4" s="527" t="e">
        <v>#REF!</v>
      </c>
      <c r="D4" s="527" t="e">
        <v>#REF!</v>
      </c>
      <c r="E4" s="527" t="e">
        <v>#REF!</v>
      </c>
      <c r="F4" s="527" t="e">
        <v>#REF!</v>
      </c>
      <c r="G4" s="527" t="e">
        <f>INDEX('[14]CI$ Loans &amp; Interest'!$B20:$EY20,0,MATCH('Figure 10'!#REF!,'[14]CI$ Loans &amp; Interest'!$B$3:$EY$3,0))</f>
        <v>#REF!</v>
      </c>
      <c r="H4" s="527" t="e">
        <f>INDEX('[14]CI$ Loans &amp; Interest'!$B20:$EY20,0,MATCH('Figure 10'!#REF!,'[14]CI$ Loans &amp; Interest'!$B$3:$EY$3,0))</f>
        <v>#REF!</v>
      </c>
      <c r="I4" s="527" t="e">
        <f>INDEX('[14]CI$ Loans &amp; Interest'!$B20:$EY20,0,MATCH('Figure 10'!#REF!,'[14]CI$ Loans &amp; Interest'!$B$3:$EY$3,0))</f>
        <v>#REF!</v>
      </c>
      <c r="J4" s="531" t="e">
        <f>INDEX('[14]CI$ Loans &amp; Interest'!$B20:$EY20,0,MATCH('Figure 10'!#REF!,'[14]CI$ Loans &amp; Interest'!$B$3:$EY$3,0))</f>
        <v>#REF!</v>
      </c>
    </row>
    <row r="5" spans="1:10" hidden="1" x14ac:dyDescent="0.25">
      <c r="A5" s="538" t="s">
        <v>292</v>
      </c>
      <c r="B5" s="527" t="e">
        <v>#REF!</v>
      </c>
      <c r="C5" s="527" t="e">
        <v>#REF!</v>
      </c>
      <c r="D5" s="527" t="e">
        <v>#REF!</v>
      </c>
      <c r="E5" s="527" t="e">
        <v>#REF!</v>
      </c>
      <c r="F5" s="527" t="e">
        <v>#REF!</v>
      </c>
      <c r="G5" s="527" t="e">
        <f>INDEX('[14]CI$ Loans &amp; Interest'!$B21:$EY21,0,MATCH('Figure 10'!#REF!,'[14]CI$ Loans &amp; Interest'!$B$3:$EY$3,0))</f>
        <v>#REF!</v>
      </c>
      <c r="H5" s="527" t="e">
        <f>INDEX('[14]CI$ Loans &amp; Interest'!$B21:$EY21,0,MATCH('Figure 10'!#REF!,'[14]CI$ Loans &amp; Interest'!$B$3:$EY$3,0))</f>
        <v>#REF!</v>
      </c>
      <c r="I5" s="527" t="e">
        <f>INDEX('[14]CI$ Loans &amp; Interest'!$B21:$EY21,0,MATCH('Figure 10'!#REF!,'[14]CI$ Loans &amp; Interest'!$B$3:$EY$3,0))</f>
        <v>#REF!</v>
      </c>
      <c r="J5" s="531" t="e">
        <f>INDEX('[14]CI$ Loans &amp; Interest'!$B21:$EY21,0,MATCH('Figure 10'!#REF!,'[14]CI$ Loans &amp; Interest'!$B$3:$EY$3,0))</f>
        <v>#REF!</v>
      </c>
    </row>
    <row r="6" spans="1:10" hidden="1" x14ac:dyDescent="0.25">
      <c r="A6" s="538" t="s">
        <v>293</v>
      </c>
      <c r="B6" s="527" t="e">
        <v>#REF!</v>
      </c>
      <c r="C6" s="527" t="e">
        <v>#REF!</v>
      </c>
      <c r="D6" s="527" t="e">
        <v>#REF!</v>
      </c>
      <c r="E6" s="527" t="e">
        <v>#REF!</v>
      </c>
      <c r="F6" s="527" t="e">
        <v>#REF!</v>
      </c>
      <c r="G6" s="527" t="e">
        <f>INDEX('[14]CI$ Loans &amp; Interest'!$B22:$EY22,0,MATCH('Figure 10'!#REF!,'[14]CI$ Loans &amp; Interest'!$B$3:$EY$3,0))</f>
        <v>#REF!</v>
      </c>
      <c r="H6" s="527" t="e">
        <f>INDEX('[14]CI$ Loans &amp; Interest'!$B22:$EY22,0,MATCH('Figure 10'!#REF!,'[14]CI$ Loans &amp; Interest'!$B$3:$EY$3,0))</f>
        <v>#REF!</v>
      </c>
      <c r="I6" s="527" t="e">
        <f>INDEX('[14]CI$ Loans &amp; Interest'!$B22:$EY22,0,MATCH('Figure 10'!#REF!,'[14]CI$ Loans &amp; Interest'!$B$3:$EY$3,0))</f>
        <v>#REF!</v>
      </c>
      <c r="J6" s="531" t="e">
        <f>INDEX('[14]CI$ Loans &amp; Interest'!$B22:$EY22,0,MATCH('Figure 10'!#REF!,'[14]CI$ Loans &amp; Interest'!$B$3:$EY$3,0))</f>
        <v>#REF!</v>
      </c>
    </row>
    <row r="7" spans="1:10" hidden="1" x14ac:dyDescent="0.25">
      <c r="A7" s="538" t="s">
        <v>294</v>
      </c>
      <c r="B7" s="527" t="e">
        <v>#REF!</v>
      </c>
      <c r="C7" s="527" t="e">
        <v>#REF!</v>
      </c>
      <c r="D7" s="527" t="e">
        <v>#REF!</v>
      </c>
      <c r="E7" s="527" t="e">
        <v>#REF!</v>
      </c>
      <c r="F7" s="527" t="e">
        <v>#REF!</v>
      </c>
      <c r="G7" s="527" t="e">
        <f>INDEX('[14]CI$ Loans &amp; Interest'!$B23:$EY23,0,MATCH('Figure 10'!#REF!,'[14]CI$ Loans &amp; Interest'!$B$3:$EY$3,0))</f>
        <v>#REF!</v>
      </c>
      <c r="H7" s="527" t="e">
        <f>INDEX('[14]CI$ Loans &amp; Interest'!$B23:$EY23,0,MATCH('Figure 10'!#REF!,'[14]CI$ Loans &amp; Interest'!$B$3:$EY$3,0))</f>
        <v>#REF!</v>
      </c>
      <c r="I7" s="527" t="e">
        <f>INDEX('[14]CI$ Loans &amp; Interest'!$B23:$EY23,0,MATCH('Figure 10'!#REF!,'[14]CI$ Loans &amp; Interest'!$B$3:$EY$3,0))</f>
        <v>#REF!</v>
      </c>
      <c r="J7" s="531" t="e">
        <f>INDEX('[14]CI$ Loans &amp; Interest'!$B23:$EY23,0,MATCH('Figure 10'!#REF!,'[14]CI$ Loans &amp; Interest'!$B$3:$EY$3,0))</f>
        <v>#REF!</v>
      </c>
    </row>
    <row r="8" spans="1:10" hidden="1" x14ac:dyDescent="0.25">
      <c r="A8" s="538" t="s">
        <v>295</v>
      </c>
      <c r="B8" s="527" t="e">
        <v>#REF!</v>
      </c>
      <c r="C8" s="527" t="e">
        <v>#REF!</v>
      </c>
      <c r="D8" s="527" t="e">
        <v>#REF!</v>
      </c>
      <c r="E8" s="527" t="e">
        <v>#REF!</v>
      </c>
      <c r="F8" s="527" t="e">
        <v>#REF!</v>
      </c>
      <c r="G8" s="527" t="e">
        <f>INDEX('[14]CI$ Loans &amp; Interest'!$B24:$EY24,0,MATCH('Figure 10'!#REF!,'[14]CI$ Loans &amp; Interest'!$B$3:$EY$3,0))</f>
        <v>#REF!</v>
      </c>
      <c r="H8" s="527" t="e">
        <f>INDEX('[14]CI$ Loans &amp; Interest'!$B24:$EY24,0,MATCH('Figure 10'!#REF!,'[14]CI$ Loans &amp; Interest'!$B$3:$EY$3,0))</f>
        <v>#REF!</v>
      </c>
      <c r="I8" s="527" t="e">
        <f>INDEX('[14]CI$ Loans &amp; Interest'!$B24:$EY24,0,MATCH('Figure 10'!#REF!,'[14]CI$ Loans &amp; Interest'!$B$3:$EY$3,0))</f>
        <v>#REF!</v>
      </c>
      <c r="J8" s="531" t="e">
        <f>INDEX('[14]CI$ Loans &amp; Interest'!$B24:$EY24,0,MATCH('Figure 10'!#REF!,'[14]CI$ Loans &amp; Interest'!$B$3:$EY$3,0))</f>
        <v>#REF!</v>
      </c>
    </row>
    <row r="9" spans="1:10" ht="16.5" thickBot="1" x14ac:dyDescent="0.35">
      <c r="A9" s="539" t="s">
        <v>253</v>
      </c>
      <c r="B9" s="532">
        <v>2430.5778225499998</v>
      </c>
      <c r="C9" s="532">
        <v>2435.6773434583338</v>
      </c>
      <c r="D9" s="532">
        <v>2430.023189616667</v>
      </c>
      <c r="E9" s="532">
        <v>2441.9763825666669</v>
      </c>
      <c r="F9" s="532">
        <v>2437.8260587083328</v>
      </c>
      <c r="G9" s="532">
        <v>2435.6773434583338</v>
      </c>
      <c r="H9" s="532">
        <v>2430.023189616667</v>
      </c>
      <c r="I9" s="532">
        <v>2441.9763825666669</v>
      </c>
      <c r="J9" s="533">
        <v>2437.8260587083328</v>
      </c>
    </row>
    <row r="10" spans="1:10" ht="15.75" x14ac:dyDescent="0.3">
      <c r="A10" s="399"/>
      <c r="B10" s="343"/>
      <c r="C10" s="343"/>
      <c r="D10" s="343"/>
      <c r="E10" s="343"/>
      <c r="F10" s="343"/>
      <c r="G10" s="343"/>
      <c r="H10" s="343"/>
      <c r="I10" s="343"/>
      <c r="J10" s="343"/>
    </row>
    <row r="11" spans="1:10" x14ac:dyDescent="0.25">
      <c r="A11" s="575" t="s">
        <v>347</v>
      </c>
      <c r="B11" s="398"/>
      <c r="C11" s="398"/>
      <c r="D11" s="398"/>
      <c r="E11" s="398"/>
      <c r="F11" s="398"/>
      <c r="G11" s="398"/>
      <c r="H11" s="398"/>
      <c r="I11" s="398"/>
      <c r="J11" s="398"/>
    </row>
    <row r="12" spans="1:10" x14ac:dyDescent="0.25">
      <c r="B12" s="398"/>
      <c r="C12" s="398"/>
      <c r="D12" s="398"/>
      <c r="E12" s="398"/>
      <c r="F12" s="398"/>
      <c r="G12" s="398"/>
      <c r="H12" s="398"/>
      <c r="I12" s="398"/>
      <c r="J12" s="398"/>
    </row>
    <row r="13" spans="1:10" x14ac:dyDescent="0.25">
      <c r="B13" s="398"/>
      <c r="C13" s="398"/>
      <c r="D13" s="398"/>
      <c r="E13" s="398"/>
      <c r="F13" s="398"/>
      <c r="G13" s="398"/>
      <c r="H13" s="398"/>
      <c r="I13" s="398"/>
      <c r="J13" s="398"/>
    </row>
    <row r="14" spans="1:10" x14ac:dyDescent="0.25">
      <c r="B14" s="398"/>
      <c r="C14" s="398"/>
      <c r="D14" s="398"/>
      <c r="E14" s="398"/>
      <c r="F14" s="398"/>
      <c r="G14" s="398"/>
      <c r="H14" s="398"/>
      <c r="I14" s="398"/>
      <c r="J14" s="398"/>
    </row>
    <row r="23" spans="1:1" x14ac:dyDescent="0.25">
      <c r="A23" s="3" t="s">
        <v>238</v>
      </c>
    </row>
  </sheetData>
  <mergeCells count="2">
    <mergeCell ref="B1:E1"/>
    <mergeCell ref="F1:I1"/>
  </mergeCells>
  <pageMargins left="0.7" right="0.7" top="0.75" bottom="0.75" header="0.3" footer="0.3"/>
  <pageSetup scale="9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9DDEC-6578-4B76-9C0D-4D8963D15B38}">
  <sheetPr codeName="Sheet11"/>
  <dimension ref="B1:E25"/>
  <sheetViews>
    <sheetView zoomScale="70" zoomScaleNormal="70" workbookViewId="0">
      <selection activeCell="I11" sqref="I11"/>
    </sheetView>
  </sheetViews>
  <sheetFormatPr defaultRowHeight="15" x14ac:dyDescent="0.25"/>
  <cols>
    <col min="1" max="1" width="1.85546875" customWidth="1"/>
    <col min="2" max="2" width="55.85546875" customWidth="1"/>
    <col min="3" max="4" width="14.85546875" bestFit="1" customWidth="1"/>
    <col min="5" max="5" width="10.28515625" customWidth="1"/>
  </cols>
  <sheetData>
    <row r="1" spans="2:5" s="3" customFormat="1" ht="17.25" thickBot="1" x14ac:dyDescent="0.35">
      <c r="B1" s="401" t="s">
        <v>296</v>
      </c>
      <c r="C1" s="402"/>
      <c r="D1" s="402"/>
      <c r="E1" s="402"/>
    </row>
    <row r="2" spans="2:5" ht="31.5" thickBot="1" x14ac:dyDescent="0.35">
      <c r="B2" s="395"/>
      <c r="C2" s="396">
        <v>45352</v>
      </c>
      <c r="D2" s="396">
        <v>45718</v>
      </c>
      <c r="E2" s="400" t="s">
        <v>4</v>
      </c>
    </row>
    <row r="3" spans="2:5" x14ac:dyDescent="0.25">
      <c r="B3" s="349" t="s">
        <v>239</v>
      </c>
      <c r="C3" s="350">
        <f>C4+C19+C24</f>
        <v>3826.0832236333326</v>
      </c>
      <c r="D3" s="350">
        <f>D4+D19+D24</f>
        <v>3826.0832236333326</v>
      </c>
      <c r="E3" s="351">
        <f>D3/C3*100-100</f>
        <v>0</v>
      </c>
    </row>
    <row r="4" spans="2:5" x14ac:dyDescent="0.25">
      <c r="B4" s="352" t="s">
        <v>240</v>
      </c>
      <c r="C4" s="350">
        <v>1359.9661180583332</v>
      </c>
      <c r="D4" s="350">
        <v>1359.9661180583332</v>
      </c>
      <c r="E4" s="351">
        <f t="shared" ref="E4:E24" si="0">D4/C4*100-100</f>
        <v>0</v>
      </c>
    </row>
    <row r="5" spans="2:5" x14ac:dyDescent="0.25">
      <c r="B5" s="353" t="s">
        <v>241</v>
      </c>
      <c r="C5" s="350">
        <f>C6+C7+C8+C9</f>
        <v>308.76670874999968</v>
      </c>
      <c r="D5" s="350">
        <f>D6+D7+D8+D9</f>
        <v>308.76670874999968</v>
      </c>
      <c r="E5" s="351">
        <f t="shared" si="0"/>
        <v>0</v>
      </c>
    </row>
    <row r="6" spans="2:5" ht="16.5" x14ac:dyDescent="0.3">
      <c r="B6" s="354" t="s">
        <v>242</v>
      </c>
      <c r="C6" s="355">
        <v>5.0798172166666662</v>
      </c>
      <c r="D6" s="355">
        <v>5.0798172166666662</v>
      </c>
      <c r="E6" s="356">
        <f t="shared" si="0"/>
        <v>0</v>
      </c>
    </row>
    <row r="7" spans="2:5" ht="16.5" x14ac:dyDescent="0.3">
      <c r="B7" s="354" t="s">
        <v>199</v>
      </c>
      <c r="C7" s="355">
        <v>9.0953747583333353</v>
      </c>
      <c r="D7" s="355">
        <v>9.0953747583333353</v>
      </c>
      <c r="E7" s="356">
        <f t="shared" si="0"/>
        <v>0</v>
      </c>
    </row>
    <row r="8" spans="2:5" ht="16.5" x14ac:dyDescent="0.3">
      <c r="B8" s="354" t="s">
        <v>243</v>
      </c>
      <c r="C8" s="355">
        <v>63.17031346666667</v>
      </c>
      <c r="D8" s="355">
        <v>63.17031346666667</v>
      </c>
      <c r="E8" s="356">
        <f t="shared" si="0"/>
        <v>0</v>
      </c>
    </row>
    <row r="9" spans="2:5" ht="16.5" x14ac:dyDescent="0.3">
      <c r="B9" s="354" t="s">
        <v>200</v>
      </c>
      <c r="C9" s="355">
        <v>231.42120330833299</v>
      </c>
      <c r="D9" s="355">
        <v>231.42120330833299</v>
      </c>
      <c r="E9" s="356">
        <f t="shared" si="0"/>
        <v>0</v>
      </c>
    </row>
    <row r="10" spans="2:5" x14ac:dyDescent="0.25">
      <c r="B10" s="353" t="s">
        <v>244</v>
      </c>
      <c r="C10" s="350">
        <f>C11+C12+C13</f>
        <v>143.35532195833335</v>
      </c>
      <c r="D10" s="350">
        <f>D11+D12+D13</f>
        <v>143.35532195833335</v>
      </c>
      <c r="E10" s="351">
        <f t="shared" si="0"/>
        <v>0</v>
      </c>
    </row>
    <row r="11" spans="2:5" ht="33" x14ac:dyDescent="0.3">
      <c r="B11" s="354" t="s">
        <v>245</v>
      </c>
      <c r="C11" s="355">
        <v>62.889260683333333</v>
      </c>
      <c r="D11" s="355">
        <v>62.889260683333333</v>
      </c>
      <c r="E11" s="356">
        <f t="shared" si="0"/>
        <v>0</v>
      </c>
    </row>
    <row r="12" spans="2:5" ht="16.5" x14ac:dyDescent="0.3">
      <c r="B12" s="354" t="s">
        <v>246</v>
      </c>
      <c r="C12" s="355">
        <v>5.7812179583333334</v>
      </c>
      <c r="D12" s="355">
        <v>5.7812179583333334</v>
      </c>
      <c r="E12" s="356">
        <f t="shared" si="0"/>
        <v>0</v>
      </c>
    </row>
    <row r="13" spans="2:5" ht="33" x14ac:dyDescent="0.3">
      <c r="B13" s="354" t="s">
        <v>247</v>
      </c>
      <c r="C13" s="355">
        <v>74.684843316666687</v>
      </c>
      <c r="D13" s="355">
        <v>74.684843316666687</v>
      </c>
      <c r="E13" s="356">
        <f t="shared" si="0"/>
        <v>0</v>
      </c>
    </row>
    <row r="14" spans="2:5" x14ac:dyDescent="0.25">
      <c r="B14" s="353" t="s">
        <v>248</v>
      </c>
      <c r="C14" s="350">
        <f>C15+C16+C17</f>
        <v>895.73702119166671</v>
      </c>
      <c r="D14" s="350">
        <f>D15+D16+D17</f>
        <v>895.73702119166671</v>
      </c>
      <c r="E14" s="351">
        <f t="shared" si="0"/>
        <v>0</v>
      </c>
    </row>
    <row r="15" spans="2:5" ht="16.5" x14ac:dyDescent="0.3">
      <c r="B15" s="354" t="s">
        <v>249</v>
      </c>
      <c r="C15" s="355">
        <v>139.88467690000002</v>
      </c>
      <c r="D15" s="355">
        <v>139.88467690000002</v>
      </c>
      <c r="E15" s="356">
        <f t="shared" si="0"/>
        <v>0</v>
      </c>
    </row>
    <row r="16" spans="2:5" ht="16.5" x14ac:dyDescent="0.3">
      <c r="B16" s="354" t="s">
        <v>250</v>
      </c>
      <c r="C16" s="355">
        <v>321.92062065833335</v>
      </c>
      <c r="D16" s="355">
        <v>321.92062065833335</v>
      </c>
      <c r="E16" s="356">
        <f t="shared" si="0"/>
        <v>0</v>
      </c>
    </row>
    <row r="17" spans="2:5" ht="33" x14ac:dyDescent="0.3">
      <c r="B17" s="354" t="s">
        <v>251</v>
      </c>
      <c r="C17" s="355">
        <v>433.93172363333338</v>
      </c>
      <c r="D17" s="355">
        <v>433.93172363333338</v>
      </c>
      <c r="E17" s="356">
        <f t="shared" si="0"/>
        <v>0</v>
      </c>
    </row>
    <row r="18" spans="2:5" x14ac:dyDescent="0.25">
      <c r="B18" s="352" t="s">
        <v>252</v>
      </c>
      <c r="C18" s="350">
        <v>12.107066158333334</v>
      </c>
      <c r="D18" s="350">
        <v>12.107066158333334</v>
      </c>
      <c r="E18" s="351">
        <f t="shared" si="0"/>
        <v>0</v>
      </c>
    </row>
    <row r="19" spans="2:5" x14ac:dyDescent="0.25">
      <c r="B19" s="352" t="s">
        <v>253</v>
      </c>
      <c r="C19" s="350">
        <f>SUM(C20:C23)</f>
        <v>2437.8260587083328</v>
      </c>
      <c r="D19" s="350">
        <f>SUM(D20:D23)</f>
        <v>2437.8260587083328</v>
      </c>
      <c r="E19" s="351">
        <f>D19/C19*100-100</f>
        <v>0</v>
      </c>
    </row>
    <row r="20" spans="2:5" ht="16.5" x14ac:dyDescent="0.3">
      <c r="B20" s="357" t="s">
        <v>254</v>
      </c>
      <c r="C20" s="355">
        <v>2166.8211589916664</v>
      </c>
      <c r="D20" s="355">
        <v>2166.8211589916664</v>
      </c>
      <c r="E20" s="356">
        <f t="shared" si="0"/>
        <v>0</v>
      </c>
    </row>
    <row r="21" spans="2:5" ht="16.5" x14ac:dyDescent="0.3">
      <c r="B21" s="357" t="s">
        <v>255</v>
      </c>
      <c r="C21" s="355">
        <v>63.575049783333334</v>
      </c>
      <c r="D21" s="355">
        <v>63.575049783333334</v>
      </c>
      <c r="E21" s="356">
        <f t="shared" si="0"/>
        <v>0</v>
      </c>
    </row>
    <row r="22" spans="2:5" ht="16.5" x14ac:dyDescent="0.3">
      <c r="B22" s="357" t="s">
        <v>256</v>
      </c>
      <c r="C22" s="355">
        <v>2.5433592083333334</v>
      </c>
      <c r="D22" s="355">
        <v>2.5433592083333334</v>
      </c>
      <c r="E22" s="356">
        <f t="shared" si="0"/>
        <v>0</v>
      </c>
    </row>
    <row r="23" spans="2:5" ht="16.5" x14ac:dyDescent="0.3">
      <c r="B23" s="357" t="s">
        <v>257</v>
      </c>
      <c r="C23" s="355">
        <v>204.88649072500002</v>
      </c>
      <c r="D23" s="355">
        <v>204.88649072500002</v>
      </c>
      <c r="E23" s="356">
        <f t="shared" si="0"/>
        <v>0</v>
      </c>
    </row>
    <row r="24" spans="2:5" ht="15.75" thickBot="1" x14ac:dyDescent="0.3">
      <c r="B24" s="358" t="s">
        <v>258</v>
      </c>
      <c r="C24" s="359">
        <v>28.291046866666672</v>
      </c>
      <c r="D24" s="359">
        <v>28.291046866666672</v>
      </c>
      <c r="E24" s="360">
        <f t="shared" si="0"/>
        <v>0</v>
      </c>
    </row>
    <row r="25" spans="2:5" x14ac:dyDescent="0.25">
      <c r="B25" t="s">
        <v>238</v>
      </c>
    </row>
  </sheetData>
  <pageMargins left="0.7" right="0.7" top="0.75" bottom="0.75" header="0.3" footer="0.3"/>
  <pageSetup orientation="portrait" r:id="rId1"/>
  <ignoredErrors>
    <ignoredError sqref="C19:D19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72D4F-5AFC-47DE-A31A-A007C6FDC2DC}">
  <sheetPr codeName="Sheet6">
    <pageSetUpPr fitToPage="1"/>
  </sheetPr>
  <dimension ref="A1:N26"/>
  <sheetViews>
    <sheetView zoomScale="70" zoomScaleNormal="70" workbookViewId="0">
      <selection activeCell="J25" sqref="J24:J25"/>
    </sheetView>
  </sheetViews>
  <sheetFormatPr defaultRowHeight="15" x14ac:dyDescent="0.25"/>
  <cols>
    <col min="1" max="1" width="3.140625" style="3" customWidth="1"/>
    <col min="2" max="2" width="46.5703125" customWidth="1"/>
    <col min="3" max="3" width="11.5703125" bestFit="1" customWidth="1"/>
    <col min="4" max="6" width="9.5703125" customWidth="1"/>
    <col min="7" max="7" width="12" bestFit="1" customWidth="1"/>
    <col min="8" max="10" width="9.5703125" customWidth="1"/>
    <col min="11" max="11" width="12" bestFit="1" customWidth="1"/>
    <col min="14" max="14" width="11.5703125" bestFit="1" customWidth="1"/>
  </cols>
  <sheetData>
    <row r="1" spans="1:14" x14ac:dyDescent="0.25">
      <c r="A1" s="555"/>
      <c r="B1" s="554"/>
      <c r="C1" s="631">
        <v>2023</v>
      </c>
      <c r="D1" s="631"/>
      <c r="E1" s="631"/>
      <c r="F1" s="631"/>
      <c r="G1" s="631">
        <v>2024</v>
      </c>
      <c r="H1" s="631"/>
      <c r="I1" s="631"/>
      <c r="J1" s="631"/>
      <c r="K1" s="557">
        <v>2025</v>
      </c>
    </row>
    <row r="2" spans="1:14" x14ac:dyDescent="0.25">
      <c r="A2" s="556"/>
      <c r="B2" s="560"/>
      <c r="C2" s="561" t="s">
        <v>35</v>
      </c>
      <c r="D2" s="561" t="s">
        <v>36</v>
      </c>
      <c r="E2" s="561" t="s">
        <v>37</v>
      </c>
      <c r="F2" s="561" t="s">
        <v>38</v>
      </c>
      <c r="G2" s="561" t="s">
        <v>35</v>
      </c>
      <c r="H2" s="561" t="s">
        <v>36</v>
      </c>
      <c r="I2" s="561" t="s">
        <v>37</v>
      </c>
      <c r="J2" s="561" t="s">
        <v>38</v>
      </c>
      <c r="K2" s="562" t="s">
        <v>35</v>
      </c>
    </row>
    <row r="3" spans="1:14" x14ac:dyDescent="0.25">
      <c r="B3" s="548" t="s">
        <v>338</v>
      </c>
      <c r="C3" s="616">
        <v>14619</v>
      </c>
      <c r="D3" s="616">
        <v>15250</v>
      </c>
      <c r="E3" s="616">
        <v>18403</v>
      </c>
      <c r="F3" s="616">
        <v>19591</v>
      </c>
      <c r="G3" s="616">
        <v>18777</v>
      </c>
      <c r="H3" s="616">
        <v>15250</v>
      </c>
      <c r="I3" s="616">
        <v>18403</v>
      </c>
      <c r="J3" s="616">
        <v>19591</v>
      </c>
      <c r="K3" s="617">
        <v>18777</v>
      </c>
      <c r="N3" s="5"/>
    </row>
    <row r="4" spans="1:14" x14ac:dyDescent="0.25">
      <c r="B4" s="548" t="s">
        <v>339</v>
      </c>
      <c r="C4" s="549">
        <v>0.49697595620873192</v>
      </c>
      <c r="D4" s="549">
        <v>0.51545311539862948</v>
      </c>
      <c r="E4" s="549">
        <v>0.62152349752613179</v>
      </c>
      <c r="F4" s="549">
        <v>0.6635634212653938</v>
      </c>
      <c r="G4" s="549">
        <v>0.63230695561223349</v>
      </c>
      <c r="H4" s="549">
        <v>0.51545311539862948</v>
      </c>
      <c r="I4" s="549">
        <v>0.62152349752613179</v>
      </c>
      <c r="J4" s="549">
        <v>0.6635634212653938</v>
      </c>
      <c r="K4" s="550">
        <v>0.63230695561223349</v>
      </c>
    </row>
    <row r="5" spans="1:14" ht="15.75" thickBot="1" x14ac:dyDescent="0.3">
      <c r="B5" s="551"/>
      <c r="C5" s="552"/>
      <c r="D5" s="552"/>
      <c r="E5" s="552"/>
      <c r="F5" s="552"/>
      <c r="G5" s="552"/>
      <c r="H5" s="552"/>
      <c r="I5" s="552"/>
      <c r="J5" s="552"/>
      <c r="K5" s="553"/>
    </row>
    <row r="7" spans="1:14" x14ac:dyDescent="0.25">
      <c r="N7" s="9"/>
    </row>
    <row r="9" spans="1:14" x14ac:dyDescent="0.25">
      <c r="B9" s="276" t="s">
        <v>348</v>
      </c>
    </row>
    <row r="26" spans="2:2" ht="16.5" x14ac:dyDescent="0.25">
      <c r="B26" s="577" t="s">
        <v>340</v>
      </c>
    </row>
  </sheetData>
  <mergeCells count="2">
    <mergeCell ref="C1:F1"/>
    <mergeCell ref="G1:J1"/>
  </mergeCells>
  <pageMargins left="0.7" right="0.7" top="0.75" bottom="0.75" header="0.3" footer="0.3"/>
  <pageSetup scale="46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909C3-4DDB-4F72-84A6-EBFCC5EB2572}">
  <sheetPr codeName="Sheet5">
    <pageSetUpPr fitToPage="1"/>
  </sheetPr>
  <dimension ref="A1:N22"/>
  <sheetViews>
    <sheetView workbookViewId="0">
      <selection activeCell="C1" sqref="C1:F1"/>
    </sheetView>
  </sheetViews>
  <sheetFormatPr defaultRowHeight="15" x14ac:dyDescent="0.25"/>
  <cols>
    <col min="1" max="1" width="2.85546875" style="398" customWidth="1"/>
    <col min="2" max="2" width="46.5703125" customWidth="1"/>
    <col min="3" max="3" width="10.5703125" bestFit="1" customWidth="1"/>
    <col min="4" max="6" width="9.5703125" customWidth="1"/>
    <col min="7" max="7" width="10.5703125" bestFit="1" customWidth="1"/>
    <col min="8" max="10" width="9.5703125" customWidth="1"/>
    <col min="11" max="11" width="8.42578125" customWidth="1"/>
    <col min="14" max="14" width="11.5703125" bestFit="1" customWidth="1"/>
  </cols>
  <sheetData>
    <row r="1" spans="1:14" x14ac:dyDescent="0.25">
      <c r="A1" s="563"/>
      <c r="B1" s="565"/>
      <c r="C1" s="630">
        <v>2023</v>
      </c>
      <c r="D1" s="630"/>
      <c r="E1" s="630"/>
      <c r="F1" s="630"/>
      <c r="G1" s="632">
        <v>2024</v>
      </c>
      <c r="H1" s="632"/>
      <c r="I1" s="632"/>
      <c r="J1" s="632"/>
      <c r="K1" s="571">
        <v>2025</v>
      </c>
    </row>
    <row r="2" spans="1:14" x14ac:dyDescent="0.25">
      <c r="A2" s="564"/>
      <c r="B2" s="547"/>
      <c r="C2" s="558" t="s">
        <v>35</v>
      </c>
      <c r="D2" s="558" t="s">
        <v>36</v>
      </c>
      <c r="E2" s="558" t="s">
        <v>37</v>
      </c>
      <c r="F2" s="558" t="s">
        <v>38</v>
      </c>
      <c r="G2" s="558" t="s">
        <v>35</v>
      </c>
      <c r="H2" s="558" t="s">
        <v>36</v>
      </c>
      <c r="I2" s="558" t="s">
        <v>37</v>
      </c>
      <c r="J2" s="558" t="s">
        <v>38</v>
      </c>
      <c r="K2" s="559" t="s">
        <v>35</v>
      </c>
    </row>
    <row r="3" spans="1:14" ht="9.75" customHeight="1" x14ac:dyDescent="0.25">
      <c r="B3" s="542"/>
      <c r="C3" s="543"/>
      <c r="D3" s="543"/>
      <c r="E3" s="543"/>
      <c r="F3" s="543"/>
      <c r="G3" s="543"/>
      <c r="H3" s="543"/>
      <c r="I3" s="543"/>
      <c r="J3" s="543"/>
      <c r="K3" s="544"/>
      <c r="L3" s="545"/>
    </row>
    <row r="4" spans="1:14" ht="15.75" x14ac:dyDescent="0.3">
      <c r="B4" s="546" t="s">
        <v>335</v>
      </c>
      <c r="C4" s="567">
        <v>7.375</v>
      </c>
      <c r="D4" s="567">
        <v>8.125</v>
      </c>
      <c r="E4" s="567">
        <v>8.25</v>
      </c>
      <c r="F4" s="567">
        <v>8.5</v>
      </c>
      <c r="G4" s="567">
        <v>8.5</v>
      </c>
      <c r="H4" s="567">
        <v>8.125</v>
      </c>
      <c r="I4" s="567">
        <v>8.25</v>
      </c>
      <c r="J4" s="567">
        <v>8.5</v>
      </c>
      <c r="K4" s="568">
        <v>8.5</v>
      </c>
      <c r="L4" s="545"/>
      <c r="M4" s="545"/>
      <c r="N4" s="545"/>
    </row>
    <row r="5" spans="1:14" ht="16.5" thickBot="1" x14ac:dyDescent="0.35">
      <c r="B5" s="566" t="s">
        <v>337</v>
      </c>
      <c r="C5" s="569">
        <v>8.0828000000000007</v>
      </c>
      <c r="D5" s="569">
        <v>9.0440000000000005</v>
      </c>
      <c r="E5" s="569">
        <v>9.1013999999999999</v>
      </c>
      <c r="F5" s="569">
        <v>9.8164999999999996</v>
      </c>
      <c r="G5" s="569">
        <v>9.7644000000000002</v>
      </c>
      <c r="H5" s="569">
        <v>9.0440000000000005</v>
      </c>
      <c r="I5" s="569">
        <v>9.1013999999999999</v>
      </c>
      <c r="J5" s="569">
        <v>9.8164999999999996</v>
      </c>
      <c r="K5" s="570">
        <v>9.7644000000000002</v>
      </c>
      <c r="L5" s="545"/>
      <c r="M5" s="545"/>
      <c r="N5" s="545"/>
    </row>
    <row r="6" spans="1:14" s="3" customFormat="1" ht="15.75" x14ac:dyDescent="0.3">
      <c r="A6" s="398"/>
      <c r="B6" s="578"/>
      <c r="C6" s="579"/>
      <c r="D6" s="579"/>
      <c r="E6" s="579"/>
      <c r="F6" s="579"/>
      <c r="G6" s="579"/>
      <c r="H6" s="579"/>
      <c r="I6" s="579"/>
      <c r="J6" s="579"/>
      <c r="K6" s="579"/>
      <c r="L6" s="511"/>
      <c r="M6" s="511"/>
      <c r="N6" s="511"/>
    </row>
    <row r="7" spans="1:14" x14ac:dyDescent="0.25">
      <c r="B7" s="1" t="s">
        <v>349</v>
      </c>
    </row>
    <row r="8" spans="1:14" x14ac:dyDescent="0.25">
      <c r="N8" s="9"/>
    </row>
    <row r="22" spans="2:2" x14ac:dyDescent="0.25">
      <c r="B22" s="581" t="s">
        <v>350</v>
      </c>
    </row>
  </sheetData>
  <mergeCells count="2">
    <mergeCell ref="C1:F1"/>
    <mergeCell ref="G1:J1"/>
  </mergeCells>
  <pageMargins left="0.7" right="0.7" top="0.75" bottom="0.75" header="0.3" footer="0.3"/>
  <pageSetup scale="4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D0623-2004-4FF6-A344-7B2562506EB8}">
  <sheetPr>
    <pageSetUpPr fitToPage="1"/>
  </sheetPr>
  <dimension ref="A1:H42"/>
  <sheetViews>
    <sheetView view="pageBreakPreview" zoomScale="80" zoomScaleNormal="100" zoomScaleSheetLayoutView="8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J18" sqref="J18"/>
    </sheetView>
  </sheetViews>
  <sheetFormatPr defaultColWidth="11.42578125" defaultRowHeight="12.95" customHeight="1" x14ac:dyDescent="0.2"/>
  <cols>
    <col min="1" max="1" width="35.5703125" style="304" customWidth="1"/>
    <col min="2" max="16384" width="11.42578125" style="304"/>
  </cols>
  <sheetData>
    <row r="1" spans="1:4" ht="12.95" customHeight="1" x14ac:dyDescent="0.2">
      <c r="A1" s="305"/>
      <c r="B1" s="306">
        <v>2025</v>
      </c>
    </row>
    <row r="2" spans="1:4" ht="12.95" customHeight="1" x14ac:dyDescent="0.25">
      <c r="A2" s="307"/>
      <c r="B2" s="309" t="s">
        <v>35</v>
      </c>
      <c r="C2" s="308"/>
      <c r="D2" s="573" t="s">
        <v>343</v>
      </c>
    </row>
    <row r="3" spans="1:4" ht="12.95" customHeight="1" x14ac:dyDescent="0.2">
      <c r="A3" s="307"/>
      <c r="B3" s="308"/>
      <c r="C3" s="308"/>
    </row>
    <row r="4" spans="1:4" ht="12.95" customHeight="1" x14ac:dyDescent="0.2">
      <c r="A4" s="310" t="s">
        <v>219</v>
      </c>
      <c r="B4" s="572">
        <v>3.5531828825709155</v>
      </c>
      <c r="C4" s="308"/>
    </row>
    <row r="5" spans="1:4" ht="12.95" customHeight="1" x14ac:dyDescent="0.2">
      <c r="A5" s="311"/>
      <c r="B5" s="308"/>
      <c r="C5" s="308"/>
    </row>
    <row r="6" spans="1:4" ht="12.95" customHeight="1" x14ac:dyDescent="0.2">
      <c r="A6" s="312" t="s">
        <v>195</v>
      </c>
      <c r="B6" s="572">
        <v>4.1973672871493228</v>
      </c>
      <c r="C6" s="308"/>
    </row>
    <row r="7" spans="1:4" ht="12.95" customHeight="1" x14ac:dyDescent="0.2">
      <c r="A7" s="313" t="s">
        <v>196</v>
      </c>
      <c r="B7" s="303">
        <v>4.8765782014074555</v>
      </c>
      <c r="C7" s="308"/>
    </row>
    <row r="8" spans="1:4" ht="12.95" customHeight="1" x14ac:dyDescent="0.2">
      <c r="A8" s="313" t="s">
        <v>197</v>
      </c>
      <c r="B8" s="303">
        <v>3.2170317669188542</v>
      </c>
      <c r="C8" s="308"/>
    </row>
    <row r="9" spans="1:4" ht="12.95" customHeight="1" x14ac:dyDescent="0.2">
      <c r="A9" s="313"/>
      <c r="B9" s="303"/>
      <c r="C9" s="308"/>
    </row>
    <row r="10" spans="1:4" ht="12.95" customHeight="1" x14ac:dyDescent="0.2">
      <c r="A10" s="312" t="s">
        <v>198</v>
      </c>
      <c r="B10" s="572">
        <v>3.6615927328007336</v>
      </c>
      <c r="C10" s="308"/>
    </row>
    <row r="11" spans="1:4" ht="12.95" customHeight="1" x14ac:dyDescent="0.2">
      <c r="A11" s="314" t="s">
        <v>199</v>
      </c>
      <c r="B11" s="303">
        <v>2.65891708566528</v>
      </c>
      <c r="C11" s="308"/>
    </row>
    <row r="12" spans="1:4" ht="12.95" customHeight="1" x14ac:dyDescent="0.2">
      <c r="A12" s="313" t="s">
        <v>200</v>
      </c>
      <c r="B12" s="303">
        <v>3.8604381203026117</v>
      </c>
      <c r="C12" s="308"/>
    </row>
    <row r="13" spans="1:4" ht="12.95" customHeight="1" x14ac:dyDescent="0.2">
      <c r="A13" s="315"/>
      <c r="B13" s="303"/>
      <c r="C13" s="308"/>
    </row>
    <row r="14" spans="1:4" ht="12.95" customHeight="1" x14ac:dyDescent="0.2">
      <c r="A14" s="312" t="s">
        <v>201</v>
      </c>
      <c r="B14" s="572">
        <v>3.6828505433843528</v>
      </c>
      <c r="C14" s="308"/>
    </row>
    <row r="15" spans="1:4" ht="12.95" customHeight="1" x14ac:dyDescent="0.2">
      <c r="A15" s="313" t="s">
        <v>202</v>
      </c>
      <c r="B15" s="303">
        <v>6.599818541461322</v>
      </c>
      <c r="C15" s="308"/>
    </row>
    <row r="16" spans="1:4" ht="12.95" customHeight="1" x14ac:dyDescent="0.2">
      <c r="A16" s="316" t="s">
        <v>203</v>
      </c>
      <c r="B16" s="303">
        <v>5.8263185398316431</v>
      </c>
      <c r="C16" s="308"/>
    </row>
    <row r="17" spans="1:3" ht="12.95" customHeight="1" x14ac:dyDescent="0.2">
      <c r="A17" s="316" t="s">
        <v>204</v>
      </c>
      <c r="B17" s="303">
        <v>7.8114762008532068</v>
      </c>
      <c r="C17" s="308"/>
    </row>
    <row r="18" spans="1:3" ht="12.95" customHeight="1" x14ac:dyDescent="0.2">
      <c r="A18" s="317" t="s">
        <v>205</v>
      </c>
      <c r="B18" s="303">
        <v>1.7132710674185647</v>
      </c>
      <c r="C18" s="308"/>
    </row>
    <row r="19" spans="1:3" ht="12.95" customHeight="1" x14ac:dyDescent="0.2">
      <c r="A19" s="313" t="s">
        <v>206</v>
      </c>
      <c r="B19" s="303">
        <v>12.570160263301533</v>
      </c>
      <c r="C19" s="308"/>
    </row>
    <row r="20" spans="1:3" ht="12.95" customHeight="1" x14ac:dyDescent="0.2">
      <c r="A20" s="313" t="s">
        <v>207</v>
      </c>
      <c r="B20" s="303">
        <v>4.0326560037572845</v>
      </c>
      <c r="C20" s="308"/>
    </row>
    <row r="21" spans="1:3" ht="12.95" customHeight="1" x14ac:dyDescent="0.2">
      <c r="A21" s="316" t="s">
        <v>208</v>
      </c>
      <c r="B21" s="303">
        <v>5.3896939206763417</v>
      </c>
      <c r="C21" s="308"/>
    </row>
    <row r="22" spans="1:3" ht="12.95" customHeight="1" x14ac:dyDescent="0.2">
      <c r="A22" s="316" t="s">
        <v>27</v>
      </c>
      <c r="B22" s="303">
        <v>2.6615302588538725</v>
      </c>
      <c r="C22" s="308"/>
    </row>
    <row r="23" spans="1:3" ht="12.95" customHeight="1" x14ac:dyDescent="0.2">
      <c r="A23" s="313" t="s">
        <v>209</v>
      </c>
      <c r="B23" s="303">
        <v>2.9576247351446483</v>
      </c>
      <c r="C23" s="308"/>
    </row>
    <row r="24" spans="1:3" ht="12.95" customHeight="1" x14ac:dyDescent="0.2">
      <c r="A24" s="316" t="s">
        <v>210</v>
      </c>
      <c r="B24" s="303">
        <v>2.3752080833786104</v>
      </c>
      <c r="C24" s="308"/>
    </row>
    <row r="25" spans="1:3" ht="12.95" customHeight="1" x14ac:dyDescent="0.2">
      <c r="A25" s="316" t="s">
        <v>211</v>
      </c>
      <c r="B25" s="303">
        <v>4.0923399790136372</v>
      </c>
      <c r="C25" s="308"/>
    </row>
    <row r="26" spans="1:3" ht="12.95" customHeight="1" x14ac:dyDescent="0.2">
      <c r="A26" s="313" t="s">
        <v>220</v>
      </c>
      <c r="B26" s="303">
        <v>2.9068642345665641</v>
      </c>
      <c r="C26" s="308"/>
    </row>
    <row r="27" spans="1:3" ht="12.95" customHeight="1" x14ac:dyDescent="0.2">
      <c r="A27" s="316" t="s">
        <v>212</v>
      </c>
      <c r="B27" s="303">
        <v>2.8803179498114506</v>
      </c>
      <c r="C27" s="308"/>
    </row>
    <row r="28" spans="1:3" ht="12.95" customHeight="1" x14ac:dyDescent="0.2">
      <c r="A28" s="316" t="s">
        <v>213</v>
      </c>
      <c r="B28" s="303">
        <v>3.0554450648310638</v>
      </c>
      <c r="C28" s="308"/>
    </row>
    <row r="29" spans="1:3" ht="12.95" customHeight="1" x14ac:dyDescent="0.2">
      <c r="A29" s="313" t="s">
        <v>214</v>
      </c>
      <c r="B29" s="303">
        <v>3.2520916291792545</v>
      </c>
      <c r="C29" s="308"/>
    </row>
    <row r="30" spans="1:3" ht="12.95" customHeight="1" x14ac:dyDescent="0.2">
      <c r="A30" s="313" t="s">
        <v>215</v>
      </c>
      <c r="B30" s="303">
        <v>3.8907836351524505</v>
      </c>
      <c r="C30" s="308"/>
    </row>
    <row r="31" spans="1:3" ht="12.95" customHeight="1" x14ac:dyDescent="0.2">
      <c r="A31" s="313" t="s">
        <v>216</v>
      </c>
      <c r="B31" s="303">
        <v>3.8907836351524505</v>
      </c>
      <c r="C31" s="308"/>
    </row>
    <row r="32" spans="1:3" ht="12.95" customHeight="1" x14ac:dyDescent="0.2">
      <c r="A32" s="318" t="s">
        <v>217</v>
      </c>
      <c r="B32" s="303">
        <v>3.7141625969549175</v>
      </c>
      <c r="C32" s="308"/>
    </row>
    <row r="33" spans="1:8" ht="12.95" customHeight="1" x14ac:dyDescent="0.2">
      <c r="A33" s="313" t="s">
        <v>218</v>
      </c>
      <c r="B33" s="303">
        <v>1.4351306875610703</v>
      </c>
      <c r="C33" s="308"/>
    </row>
    <row r="34" spans="1:8" ht="12.95" customHeight="1" x14ac:dyDescent="0.2">
      <c r="A34" s="315"/>
      <c r="B34" s="308"/>
      <c r="C34" s="308"/>
    </row>
    <row r="35" spans="1:8" ht="12.95" customHeight="1" x14ac:dyDescent="0.25">
      <c r="A35" s="308"/>
      <c r="B35" s="308"/>
      <c r="C35" s="308"/>
      <c r="D35" s="319" t="s">
        <v>33</v>
      </c>
    </row>
    <row r="36" spans="1:8" ht="12.95" customHeight="1" x14ac:dyDescent="0.2">
      <c r="A36" s="308"/>
      <c r="B36" s="308"/>
      <c r="C36" s="308"/>
    </row>
    <row r="37" spans="1:8" ht="12.95" customHeight="1" x14ac:dyDescent="0.2">
      <c r="A37" s="308"/>
      <c r="B37" s="308"/>
      <c r="C37" s="308"/>
    </row>
    <row r="38" spans="1:8" ht="12.95" customHeight="1" x14ac:dyDescent="0.2">
      <c r="A38" s="308"/>
      <c r="B38" s="308"/>
      <c r="C38" s="308"/>
    </row>
    <row r="42" spans="1:8" ht="12.95" customHeight="1" x14ac:dyDescent="0.2">
      <c r="H42" s="308"/>
    </row>
  </sheetData>
  <pageMargins left="0.25" right="0.25" top="0.7" bottom="1" header="0.31" footer="0.5"/>
  <pageSetup scale="13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B9E3C-EB2E-405A-936F-3763E5217924}">
  <sheetPr codeName="Sheet7">
    <pageSetUpPr fitToPage="1"/>
  </sheetPr>
  <dimension ref="A1:K19"/>
  <sheetViews>
    <sheetView workbookViewId="0">
      <pane xSplit="2" ySplit="2" topLeftCell="C3" activePane="bottomRight" state="frozen"/>
      <selection activeCell="A3" sqref="A3"/>
      <selection pane="topRight" activeCell="A3" sqref="A3"/>
      <selection pane="bottomLeft" activeCell="A3" sqref="A3"/>
      <selection pane="bottomRight" activeCell="J12" sqref="J12"/>
    </sheetView>
  </sheetViews>
  <sheetFormatPr defaultRowHeight="15" x14ac:dyDescent="0.25"/>
  <cols>
    <col min="1" max="1" width="2.85546875" style="3" customWidth="1"/>
    <col min="2" max="2" width="26.7109375" customWidth="1"/>
    <col min="3" max="3" width="9.5703125" customWidth="1"/>
    <col min="4" max="4" width="10.5703125" bestFit="1" customWidth="1"/>
    <col min="5" max="7" width="9.5703125" customWidth="1"/>
    <col min="8" max="8" width="10.5703125" bestFit="1" customWidth="1"/>
    <col min="9" max="11" width="9.5703125" customWidth="1"/>
  </cols>
  <sheetData>
    <row r="1" spans="1:11" x14ac:dyDescent="0.25">
      <c r="A1" s="555"/>
      <c r="B1" s="540"/>
      <c r="C1" s="632">
        <v>2023</v>
      </c>
      <c r="D1" s="632"/>
      <c r="E1" s="632"/>
      <c r="F1" s="632"/>
      <c r="G1" s="632">
        <v>2024</v>
      </c>
      <c r="H1" s="632"/>
      <c r="I1" s="632"/>
      <c r="J1" s="632"/>
      <c r="K1" s="571">
        <v>2025</v>
      </c>
    </row>
    <row r="2" spans="1:11" x14ac:dyDescent="0.25">
      <c r="A2" s="556"/>
      <c r="B2" s="583"/>
      <c r="C2" s="561" t="s">
        <v>35</v>
      </c>
      <c r="D2" s="561" t="s">
        <v>36</v>
      </c>
      <c r="E2" s="561" t="s">
        <v>37</v>
      </c>
      <c r="F2" s="561" t="s">
        <v>38</v>
      </c>
      <c r="G2" s="561" t="s">
        <v>35</v>
      </c>
      <c r="H2" s="561" t="s">
        <v>36</v>
      </c>
      <c r="I2" s="561" t="s">
        <v>37</v>
      </c>
      <c r="J2" s="561" t="s">
        <v>38</v>
      </c>
      <c r="K2" s="562" t="s">
        <v>35</v>
      </c>
    </row>
    <row r="3" spans="1:11" ht="30.75" thickBot="1" x14ac:dyDescent="0.35">
      <c r="B3" s="584" t="s">
        <v>336</v>
      </c>
      <c r="C3" s="569">
        <v>0.35499999999999998</v>
      </c>
      <c r="D3" s="569">
        <v>0.49030000000000001</v>
      </c>
      <c r="E3" s="569">
        <v>0.4793</v>
      </c>
      <c r="F3" s="569">
        <v>0.47939999999999999</v>
      </c>
      <c r="G3" s="569">
        <v>0.51150000000000007</v>
      </c>
      <c r="H3" s="569">
        <v>0.49030000000000001</v>
      </c>
      <c r="I3" s="569">
        <v>0.4793</v>
      </c>
      <c r="J3" s="569">
        <v>0.47939999999999999</v>
      </c>
      <c r="K3" s="570">
        <v>0.51150000000000007</v>
      </c>
    </row>
    <row r="5" spans="1:11" x14ac:dyDescent="0.25">
      <c r="B5" s="30" t="s">
        <v>351</v>
      </c>
    </row>
    <row r="19" spans="2:2" x14ac:dyDescent="0.25">
      <c r="B19" s="582" t="s">
        <v>350</v>
      </c>
    </row>
  </sheetData>
  <mergeCells count="2">
    <mergeCell ref="C1:F1"/>
    <mergeCell ref="G1:J1"/>
  </mergeCells>
  <pageMargins left="0.7" right="0.7" top="0.75" bottom="0.75" header="0.3" footer="0.3"/>
  <pageSetup scale="46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F7A94-ACF2-4096-A941-00640ED34B6F}">
  <dimension ref="A1:F33"/>
  <sheetViews>
    <sheetView zoomScaleNormal="10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B10" sqref="B10:D11"/>
    </sheetView>
  </sheetViews>
  <sheetFormatPr defaultColWidth="9.140625" defaultRowHeight="12.75" x14ac:dyDescent="0.2"/>
  <cols>
    <col min="1" max="1" width="22.5703125" style="77" customWidth="1"/>
    <col min="2" max="4" width="8.7109375" style="77" customWidth="1"/>
    <col min="5" max="5" width="8.85546875" style="77" customWidth="1"/>
    <col min="6" max="16384" width="9.140625" style="77"/>
  </cols>
  <sheetData>
    <row r="1" spans="1:6" ht="15" x14ac:dyDescent="0.3">
      <c r="A1" s="101" t="s">
        <v>127</v>
      </c>
      <c r="B1" s="86"/>
      <c r="C1" s="86"/>
      <c r="D1" s="86"/>
      <c r="E1" s="86"/>
      <c r="F1" s="86"/>
    </row>
    <row r="2" spans="1:6" s="82" customFormat="1" ht="15.75" x14ac:dyDescent="0.3">
      <c r="A2" s="129"/>
      <c r="B2" s="130" t="s">
        <v>77</v>
      </c>
      <c r="C2" s="130" t="s">
        <v>77</v>
      </c>
      <c r="D2" s="130" t="s">
        <v>77</v>
      </c>
      <c r="E2" s="131" t="s">
        <v>76</v>
      </c>
      <c r="F2" s="79"/>
    </row>
    <row r="3" spans="1:6" ht="15.75" thickBot="1" x14ac:dyDescent="0.3">
      <c r="A3" s="132"/>
      <c r="B3" s="133" t="s">
        <v>75</v>
      </c>
      <c r="C3" s="133" t="s">
        <v>74</v>
      </c>
      <c r="D3" s="133" t="s">
        <v>377</v>
      </c>
      <c r="E3" s="134" t="s">
        <v>73</v>
      </c>
      <c r="F3" s="86"/>
    </row>
    <row r="4" spans="1:6" ht="15" x14ac:dyDescent="0.25">
      <c r="A4" s="135" t="s">
        <v>72</v>
      </c>
      <c r="B4" s="135">
        <f>SUM(B5:B6)</f>
        <v>96</v>
      </c>
      <c r="C4" s="135">
        <f>SUM(C5:C6)</f>
        <v>86</v>
      </c>
      <c r="D4" s="135">
        <f>SUM(D5:D6)</f>
        <v>79</v>
      </c>
      <c r="E4" s="136">
        <f>(D4/C4-1)*100</f>
        <v>-8.139534883720934</v>
      </c>
      <c r="F4" s="86"/>
    </row>
    <row r="5" spans="1:6" ht="16.5" x14ac:dyDescent="0.3">
      <c r="A5" s="137" t="s">
        <v>71</v>
      </c>
      <c r="B5" s="138">
        <v>11</v>
      </c>
      <c r="C5" s="138">
        <v>11</v>
      </c>
      <c r="D5" s="138">
        <v>11</v>
      </c>
      <c r="E5" s="139">
        <f>(D5/C5-1)*100</f>
        <v>0</v>
      </c>
      <c r="F5" s="86"/>
    </row>
    <row r="6" spans="1:6" s="82" customFormat="1" ht="16.5" x14ac:dyDescent="0.3">
      <c r="A6" s="137" t="s">
        <v>70</v>
      </c>
      <c r="B6" s="138">
        <v>85</v>
      </c>
      <c r="C6" s="138">
        <v>75</v>
      </c>
      <c r="D6" s="138">
        <v>68</v>
      </c>
      <c r="E6" s="139">
        <f>(D6/C6-1)*100</f>
        <v>-9.3333333333333375</v>
      </c>
      <c r="F6" s="79"/>
    </row>
    <row r="7" spans="1:6" ht="16.5" x14ac:dyDescent="0.3">
      <c r="A7" s="140"/>
      <c r="B7" s="138"/>
      <c r="C7" s="138"/>
      <c r="D7" s="138"/>
      <c r="E7" s="139"/>
      <c r="F7" s="86"/>
    </row>
    <row r="8" spans="1:6" ht="16.5" hidden="1" x14ac:dyDescent="0.3">
      <c r="A8" s="138" t="s">
        <v>69</v>
      </c>
      <c r="B8" s="138"/>
      <c r="C8" s="138"/>
      <c r="D8" s="138"/>
      <c r="E8" s="136" t="e">
        <f>(#REF!/#REF!-1)*100</f>
        <v>#REF!</v>
      </c>
      <c r="F8" s="86"/>
    </row>
    <row r="9" spans="1:6" ht="15" x14ac:dyDescent="0.25">
      <c r="A9" s="141" t="s">
        <v>68</v>
      </c>
      <c r="B9" s="141">
        <f>(B10+B11)</f>
        <v>113</v>
      </c>
      <c r="C9" s="141">
        <f>(C10+C11)</f>
        <v>111</v>
      </c>
      <c r="D9" s="141">
        <f>(D10+D11)</f>
        <v>111</v>
      </c>
      <c r="E9" s="136">
        <f>(D9/C9-1)*100</f>
        <v>0</v>
      </c>
      <c r="F9" s="86"/>
    </row>
    <row r="10" spans="1:6" ht="16.5" x14ac:dyDescent="0.3">
      <c r="A10" s="137" t="s">
        <v>67</v>
      </c>
      <c r="B10" s="138">
        <v>56</v>
      </c>
      <c r="C10" s="138">
        <v>55</v>
      </c>
      <c r="D10" s="138">
        <v>54</v>
      </c>
      <c r="E10" s="139">
        <f>(D10/C10-1)*100</f>
        <v>-1.8181818181818188</v>
      </c>
    </row>
    <row r="11" spans="1:6" ht="17.25" thickBot="1" x14ac:dyDescent="0.35">
      <c r="A11" s="142" t="s">
        <v>66</v>
      </c>
      <c r="B11" s="143">
        <v>57</v>
      </c>
      <c r="C11" s="143">
        <v>56</v>
      </c>
      <c r="D11" s="143">
        <v>57</v>
      </c>
      <c r="E11" s="144">
        <f>(D11/C11-1)*100</f>
        <v>1.7857142857142794</v>
      </c>
    </row>
    <row r="12" spans="1:6" ht="15.75" thickBot="1" x14ac:dyDescent="0.3">
      <c r="A12" s="111" t="s">
        <v>65</v>
      </c>
      <c r="B12" s="90"/>
      <c r="C12" s="90"/>
      <c r="D12" s="90"/>
      <c r="E12" s="89"/>
    </row>
    <row r="14" spans="1:6" x14ac:dyDescent="0.2">
      <c r="B14" s="88"/>
      <c r="C14" s="88"/>
      <c r="D14" s="88"/>
      <c r="E14" s="88"/>
    </row>
    <row r="16" spans="1:6" ht="13.5" x14ac:dyDescent="0.25">
      <c r="A16" s="86"/>
    </row>
    <row r="17" spans="1:6" ht="15" x14ac:dyDescent="0.3">
      <c r="A17" s="86"/>
      <c r="B17" s="87"/>
      <c r="C17" s="87"/>
      <c r="D17" s="87"/>
      <c r="E17" s="79"/>
      <c r="F17" s="79"/>
    </row>
    <row r="18" spans="1:6" ht="15" x14ac:dyDescent="0.3">
      <c r="A18" s="79"/>
      <c r="B18" s="78"/>
      <c r="C18" s="78"/>
      <c r="D18" s="78"/>
    </row>
    <row r="19" spans="1:6" ht="15" x14ac:dyDescent="0.3">
      <c r="A19" s="79"/>
      <c r="B19" s="78"/>
      <c r="C19" s="78"/>
      <c r="D19" s="78"/>
    </row>
    <row r="20" spans="1:6" ht="15" x14ac:dyDescent="0.3">
      <c r="A20" s="79"/>
      <c r="B20" s="78"/>
      <c r="C20" s="78"/>
      <c r="D20" s="78"/>
    </row>
    <row r="21" spans="1:6" ht="15" x14ac:dyDescent="0.3">
      <c r="A21" s="79"/>
      <c r="B21" s="78"/>
      <c r="C21" s="78"/>
      <c r="D21" s="78"/>
    </row>
    <row r="22" spans="1:6" ht="15" x14ac:dyDescent="0.3">
      <c r="A22" s="79"/>
      <c r="B22" s="78"/>
      <c r="C22" s="78"/>
      <c r="D22" s="78"/>
    </row>
    <row r="23" spans="1:6" ht="15" x14ac:dyDescent="0.3">
      <c r="A23" s="79"/>
      <c r="B23" s="78"/>
      <c r="C23" s="78"/>
      <c r="D23" s="78"/>
    </row>
    <row r="24" spans="1:6" ht="15" x14ac:dyDescent="0.3">
      <c r="A24" s="79"/>
      <c r="B24" s="78"/>
      <c r="C24" s="78"/>
      <c r="D24" s="78"/>
    </row>
    <row r="25" spans="1:6" ht="13.5" x14ac:dyDescent="0.25">
      <c r="A25" s="86"/>
    </row>
    <row r="27" spans="1:6" ht="15" x14ac:dyDescent="0.3">
      <c r="A27" s="79"/>
    </row>
    <row r="28" spans="1:6" ht="15" x14ac:dyDescent="0.3">
      <c r="A28" s="79"/>
    </row>
    <row r="29" spans="1:6" ht="15" x14ac:dyDescent="0.3">
      <c r="A29" s="79"/>
    </row>
    <row r="30" spans="1:6" ht="15" x14ac:dyDescent="0.3">
      <c r="A30" s="79"/>
    </row>
    <row r="31" spans="1:6" ht="15" x14ac:dyDescent="0.3">
      <c r="A31" s="79"/>
    </row>
    <row r="32" spans="1:6" ht="15" x14ac:dyDescent="0.3">
      <c r="A32" s="79"/>
    </row>
    <row r="33" spans="1:1" ht="15" x14ac:dyDescent="0.3">
      <c r="A33" s="79"/>
    </row>
  </sheetData>
  <pageMargins left="0.75" right="0.75" top="1" bottom="1" header="0.5" footer="0.5"/>
  <pageSetup orientation="portrait" r:id="rId1"/>
  <headerFooter alignWithMargins="0"/>
  <ignoredErrors>
    <ignoredError sqref="B3:D3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21BC1-43F6-47ED-B926-59D707658328}">
  <dimension ref="A1:N3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2" sqref="D2:D8"/>
    </sheetView>
  </sheetViews>
  <sheetFormatPr defaultColWidth="9.140625" defaultRowHeight="12.75" x14ac:dyDescent="0.2"/>
  <cols>
    <col min="1" max="1" width="25.5703125" style="77" bestFit="1" customWidth="1"/>
    <col min="2" max="6" width="9.140625" style="77"/>
    <col min="7" max="7" width="10.28515625" style="77" customWidth="1"/>
    <col min="8" max="16384" width="9.140625" style="77"/>
  </cols>
  <sheetData>
    <row r="1" spans="1:14" x14ac:dyDescent="0.2">
      <c r="B1" s="633">
        <v>2024</v>
      </c>
      <c r="C1" s="633"/>
      <c r="D1" s="633">
        <v>2025</v>
      </c>
      <c r="E1" s="633"/>
    </row>
    <row r="2" spans="1:14" x14ac:dyDescent="0.2">
      <c r="A2" s="77" t="s">
        <v>59</v>
      </c>
      <c r="B2" s="85">
        <v>23</v>
      </c>
      <c r="C2" s="84">
        <f t="shared" ref="C2:C9" si="0">B2/B$9*100</f>
        <v>26.744186046511626</v>
      </c>
      <c r="D2" s="85">
        <v>22</v>
      </c>
      <c r="E2" s="84">
        <f t="shared" ref="E2:E9" si="1">D2/D$9*100</f>
        <v>27.848101265822784</v>
      </c>
      <c r="N2" s="83"/>
    </row>
    <row r="3" spans="1:14" x14ac:dyDescent="0.2">
      <c r="A3" s="77" t="s">
        <v>61</v>
      </c>
      <c r="B3" s="85">
        <v>16</v>
      </c>
      <c r="C3" s="84">
        <f t="shared" si="0"/>
        <v>18.604651162790699</v>
      </c>
      <c r="D3" s="85">
        <v>16</v>
      </c>
      <c r="E3" s="84">
        <f t="shared" si="1"/>
        <v>20.253164556962027</v>
      </c>
      <c r="N3" s="83"/>
    </row>
    <row r="4" spans="1:14" x14ac:dyDescent="0.2">
      <c r="A4" s="77" t="s">
        <v>63</v>
      </c>
      <c r="B4" s="85">
        <v>8</v>
      </c>
      <c r="C4" s="84">
        <f t="shared" si="0"/>
        <v>9.3023255813953494</v>
      </c>
      <c r="D4" s="85">
        <v>7</v>
      </c>
      <c r="E4" s="84">
        <f t="shared" si="1"/>
        <v>8.8607594936708853</v>
      </c>
      <c r="N4" s="83"/>
    </row>
    <row r="5" spans="1:14" x14ac:dyDescent="0.2">
      <c r="A5" s="77" t="s">
        <v>64</v>
      </c>
      <c r="B5" s="85">
        <v>11</v>
      </c>
      <c r="C5" s="84">
        <f t="shared" si="0"/>
        <v>12.790697674418606</v>
      </c>
      <c r="D5" s="85">
        <v>9</v>
      </c>
      <c r="E5" s="84">
        <f t="shared" si="1"/>
        <v>11.39240506329114</v>
      </c>
      <c r="N5" s="83"/>
    </row>
    <row r="6" spans="1:14" x14ac:dyDescent="0.2">
      <c r="A6" s="77" t="s">
        <v>62</v>
      </c>
      <c r="B6" s="85">
        <v>16</v>
      </c>
      <c r="C6" s="84">
        <f t="shared" si="0"/>
        <v>18.604651162790699</v>
      </c>
      <c r="D6" s="85">
        <v>13</v>
      </c>
      <c r="E6" s="84">
        <f t="shared" si="1"/>
        <v>16.455696202531644</v>
      </c>
      <c r="N6" s="83"/>
    </row>
    <row r="7" spans="1:14" x14ac:dyDescent="0.2">
      <c r="A7" s="77" t="s">
        <v>60</v>
      </c>
      <c r="B7" s="85">
        <v>10</v>
      </c>
      <c r="C7" s="84">
        <f t="shared" si="0"/>
        <v>11.627906976744185</v>
      </c>
      <c r="D7" s="85">
        <v>10</v>
      </c>
      <c r="E7" s="84">
        <f t="shared" si="1"/>
        <v>12.658227848101266</v>
      </c>
      <c r="N7" s="83"/>
    </row>
    <row r="8" spans="1:14" x14ac:dyDescent="0.2">
      <c r="A8" s="77" t="s">
        <v>58</v>
      </c>
      <c r="B8" s="85">
        <v>2</v>
      </c>
      <c r="C8" s="84">
        <f t="shared" si="0"/>
        <v>2.3255813953488373</v>
      </c>
      <c r="D8" s="85">
        <v>2</v>
      </c>
      <c r="E8" s="84">
        <f t="shared" si="1"/>
        <v>2.5316455696202533</v>
      </c>
      <c r="N8" s="83"/>
    </row>
    <row r="9" spans="1:14" x14ac:dyDescent="0.2">
      <c r="A9" s="82" t="s">
        <v>56</v>
      </c>
      <c r="B9" s="81">
        <f>SUM(B2:B8)</f>
        <v>86</v>
      </c>
      <c r="C9" s="80">
        <f t="shared" si="0"/>
        <v>100</v>
      </c>
      <c r="D9" s="81">
        <f>SUM(D2:D8)</f>
        <v>79</v>
      </c>
      <c r="E9" s="80">
        <f t="shared" si="1"/>
        <v>100</v>
      </c>
    </row>
    <row r="13" spans="1:14" x14ac:dyDescent="0.2">
      <c r="A13" s="113" t="s">
        <v>352</v>
      </c>
    </row>
    <row r="14" spans="1:14" x14ac:dyDescent="0.2">
      <c r="A14" s="82" t="s">
        <v>128</v>
      </c>
    </row>
    <row r="31" spans="1:1" ht="15" x14ac:dyDescent="0.3">
      <c r="A31" s="112" t="s">
        <v>65</v>
      </c>
    </row>
  </sheetData>
  <mergeCells count="2">
    <mergeCell ref="B1:C1"/>
    <mergeCell ref="D1:E1"/>
  </mergeCells>
  <pageMargins left="0.75" right="0.75" top="1" bottom="1" header="0.5" footer="0.5"/>
  <pageSetup orientation="portrait" r:id="rId1"/>
  <headerFooter alignWithMargins="0"/>
  <ignoredErrors>
    <ignoredError sqref="B9" formulaRange="1"/>
    <ignoredError sqref="C9:E9" formula="1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80CCA-8E03-4B6A-BDB8-92F2DE85F1CE}">
  <dimension ref="A1:F33"/>
  <sheetViews>
    <sheetView zoomScale="80" zoomScaleNormal="80" workbookViewId="0">
      <pane xSplit="1" ySplit="2" topLeftCell="B3" activePane="bottomRight" state="frozen"/>
      <selection activeCell="W31" sqref="W31"/>
      <selection pane="topRight" activeCell="W31" sqref="W31"/>
      <selection pane="bottomLeft" activeCell="W31" sqref="W31"/>
      <selection pane="bottomRight" activeCell="E9" sqref="E9"/>
    </sheetView>
  </sheetViews>
  <sheetFormatPr defaultColWidth="9.28515625" defaultRowHeight="13.5" x14ac:dyDescent="0.25"/>
  <cols>
    <col min="1" max="1" width="19.28515625" style="86" customWidth="1"/>
    <col min="2" max="16384" width="9.28515625" style="86"/>
  </cols>
  <sheetData>
    <row r="1" spans="1:6" ht="15" x14ac:dyDescent="0.25">
      <c r="A1" s="110" t="s">
        <v>129</v>
      </c>
    </row>
    <row r="2" spans="1:6" ht="15" x14ac:dyDescent="0.25">
      <c r="A2" s="145"/>
      <c r="B2" s="146" t="s">
        <v>77</v>
      </c>
      <c r="C2" s="146" t="s">
        <v>77</v>
      </c>
      <c r="D2" s="146" t="s">
        <v>77</v>
      </c>
      <c r="E2" s="145" t="s">
        <v>78</v>
      </c>
    </row>
    <row r="3" spans="1:6" ht="17.25" thickBot="1" x14ac:dyDescent="0.35">
      <c r="A3" s="147"/>
      <c r="B3" s="133" t="str">
        <f>'Table 8'!B3</f>
        <v>2023</v>
      </c>
      <c r="C3" s="133" t="str">
        <f>'Table 8'!C3</f>
        <v>2024</v>
      </c>
      <c r="D3" s="133" t="str">
        <f>'Table 8'!D3</f>
        <v>2025</v>
      </c>
      <c r="E3" s="148" t="s">
        <v>73</v>
      </c>
    </row>
    <row r="4" spans="1:6" ht="16.5" x14ac:dyDescent="0.3">
      <c r="A4" s="138" t="s">
        <v>82</v>
      </c>
      <c r="B4" s="149">
        <v>26</v>
      </c>
      <c r="C4" s="149">
        <v>24</v>
      </c>
      <c r="D4" s="149">
        <v>24</v>
      </c>
      <c r="E4" s="139">
        <f t="shared" ref="E4:E9" si="0">(D4/C4-1)*100</f>
        <v>0</v>
      </c>
      <c r="F4" s="91"/>
    </row>
    <row r="5" spans="1:6" ht="16.5" x14ac:dyDescent="0.3">
      <c r="A5" s="138" t="s">
        <v>84</v>
      </c>
      <c r="B5" s="150">
        <f>SUM(B6:B8)</f>
        <v>673</v>
      </c>
      <c r="C5" s="150">
        <f>SUM(C6:C8)</f>
        <v>691</v>
      </c>
      <c r="D5" s="150">
        <f>SUM(D6:D8)</f>
        <v>701</v>
      </c>
      <c r="E5" s="139">
        <f t="shared" si="0"/>
        <v>1.4471780028943559</v>
      </c>
      <c r="F5" s="91"/>
    </row>
    <row r="6" spans="1:6" ht="16.5" x14ac:dyDescent="0.3">
      <c r="A6" s="137" t="s">
        <v>86</v>
      </c>
      <c r="B6" s="149">
        <v>645</v>
      </c>
      <c r="C6" s="149">
        <v>666</v>
      </c>
      <c r="D6" s="149">
        <v>674</v>
      </c>
      <c r="E6" s="139">
        <f t="shared" si="0"/>
        <v>1.2012012012011963</v>
      </c>
      <c r="F6" s="91"/>
    </row>
    <row r="7" spans="1:6" ht="16.5" x14ac:dyDescent="0.3">
      <c r="A7" s="137" t="s">
        <v>88</v>
      </c>
      <c r="B7" s="149">
        <v>21</v>
      </c>
      <c r="C7" s="149">
        <v>17</v>
      </c>
      <c r="D7" s="149">
        <v>18</v>
      </c>
      <c r="E7" s="139">
        <f t="shared" si="0"/>
        <v>5.8823529411764719</v>
      </c>
      <c r="F7" s="91"/>
    </row>
    <row r="8" spans="1:6" ht="16.5" x14ac:dyDescent="0.3">
      <c r="A8" s="137" t="s">
        <v>91</v>
      </c>
      <c r="B8" s="149">
        <v>7</v>
      </c>
      <c r="C8" s="149">
        <v>8</v>
      </c>
      <c r="D8" s="149">
        <v>9</v>
      </c>
      <c r="E8" s="139">
        <f t="shared" si="0"/>
        <v>12.5</v>
      </c>
      <c r="F8" s="91"/>
    </row>
    <row r="9" spans="1:6" ht="15.75" thickBot="1" x14ac:dyDescent="0.3">
      <c r="A9" s="151" t="s">
        <v>92</v>
      </c>
      <c r="B9" s="152">
        <f>B4+B5</f>
        <v>699</v>
      </c>
      <c r="C9" s="152">
        <f>C4+C5</f>
        <v>715</v>
      </c>
      <c r="D9" s="152">
        <f>D4+D5</f>
        <v>725</v>
      </c>
      <c r="E9" s="153">
        <f t="shared" si="0"/>
        <v>1.3986013986013957</v>
      </c>
      <c r="F9" s="91"/>
    </row>
    <row r="10" spans="1:6" s="92" customFormat="1" x14ac:dyDescent="0.25">
      <c r="A10" s="86" t="s">
        <v>65</v>
      </c>
    </row>
    <row r="11" spans="1:6" x14ac:dyDescent="0.25">
      <c r="A11" s="114" t="s">
        <v>130</v>
      </c>
      <c r="B11" s="115"/>
      <c r="C11" s="115"/>
      <c r="D11" s="115"/>
      <c r="E11" s="115"/>
    </row>
    <row r="28" ht="16.5" customHeight="1" x14ac:dyDescent="0.25"/>
    <row r="29" ht="16.5" customHeight="1" x14ac:dyDescent="0.25"/>
    <row r="30" ht="15.75" customHeight="1" x14ac:dyDescent="0.25"/>
    <row r="31" ht="15.75" customHeight="1" x14ac:dyDescent="0.25"/>
    <row r="32" ht="15.75" customHeight="1" x14ac:dyDescent="0.25"/>
    <row r="33" ht="16.5" customHeight="1" x14ac:dyDescent="0.25"/>
  </sheetData>
  <pageMargins left="0.75" right="0.75" top="1" bottom="1" header="0.5" footer="0.5"/>
  <pageSetup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288F0E-7AA9-47D7-B3DA-02F795DF9AB1}">
  <dimension ref="B1:F11"/>
  <sheetViews>
    <sheetView zoomScale="80" zoomScaleNormal="80" workbookViewId="0">
      <pane xSplit="2" ySplit="3" topLeftCell="C4" activePane="bottomRight" state="frozen"/>
      <selection activeCell="W31" sqref="W31"/>
      <selection pane="topRight" activeCell="W31" sqref="W31"/>
      <selection pane="bottomLeft" activeCell="W31" sqref="W31"/>
      <selection pane="bottomRight" activeCell="E15" sqref="E15"/>
    </sheetView>
  </sheetViews>
  <sheetFormatPr defaultColWidth="9.28515625" defaultRowHeight="13.5" x14ac:dyDescent="0.25"/>
  <cols>
    <col min="1" max="1" width="1.42578125" style="86" customWidth="1"/>
    <col min="2" max="2" width="24.140625" style="86" customWidth="1"/>
    <col min="3" max="5" width="9.5703125" style="86" customWidth="1"/>
    <col min="6" max="6" width="11.85546875" style="86" customWidth="1"/>
    <col min="7" max="16384" width="9.28515625" style="86"/>
  </cols>
  <sheetData>
    <row r="1" spans="2:6" ht="14.25" x14ac:dyDescent="0.25">
      <c r="B1" s="76" t="s">
        <v>131</v>
      </c>
    </row>
    <row r="2" spans="2:6" ht="15" x14ac:dyDescent="0.25">
      <c r="B2" s="145"/>
      <c r="C2" s="146" t="s">
        <v>77</v>
      </c>
      <c r="D2" s="146" t="s">
        <v>77</v>
      </c>
      <c r="E2" s="145" t="s">
        <v>78</v>
      </c>
      <c r="F2" s="145" t="s">
        <v>78</v>
      </c>
    </row>
    <row r="3" spans="2:6" ht="15.75" thickBot="1" x14ac:dyDescent="0.3">
      <c r="B3" s="154"/>
      <c r="C3" s="618" t="str">
        <f>'Table 8'!C3</f>
        <v>2024</v>
      </c>
      <c r="D3" s="618" t="str">
        <f>'Table 8'!D3</f>
        <v>2025</v>
      </c>
      <c r="E3" s="155" t="s">
        <v>73</v>
      </c>
      <c r="F3" s="155" t="s">
        <v>79</v>
      </c>
    </row>
    <row r="4" spans="2:6" ht="16.5" x14ac:dyDescent="0.3">
      <c r="B4" s="156" t="s">
        <v>80</v>
      </c>
      <c r="C4" s="157">
        <v>188</v>
      </c>
      <c r="D4" s="157">
        <v>189</v>
      </c>
      <c r="E4" s="158">
        <f t="shared" ref="E4:E9" si="0">(D4/C4-1)*100</f>
        <v>0.53191489361701372</v>
      </c>
      <c r="F4" s="158">
        <f>(D4/$D$10)*100</f>
        <v>26.961483594864475</v>
      </c>
    </row>
    <row r="5" spans="2:6" ht="16.5" x14ac:dyDescent="0.3">
      <c r="B5" s="138" t="s">
        <v>81</v>
      </c>
      <c r="C5" s="157">
        <v>153</v>
      </c>
      <c r="D5" s="157">
        <v>151</v>
      </c>
      <c r="E5" s="158">
        <f t="shared" si="0"/>
        <v>-1.3071895424836555</v>
      </c>
      <c r="F5" s="158">
        <f t="shared" ref="F5:F10" si="1">(D5/$D$10)*100</f>
        <v>21.540656205420827</v>
      </c>
    </row>
    <row r="6" spans="2:6" ht="16.5" x14ac:dyDescent="0.3">
      <c r="B6" s="138" t="s">
        <v>83</v>
      </c>
      <c r="C6" s="157">
        <v>70</v>
      </c>
      <c r="D6" s="157">
        <v>74</v>
      </c>
      <c r="E6" s="158">
        <f t="shared" si="0"/>
        <v>5.7142857142857162</v>
      </c>
      <c r="F6" s="158">
        <f t="shared" si="1"/>
        <v>10.556348074179743</v>
      </c>
    </row>
    <row r="7" spans="2:6" ht="16.5" x14ac:dyDescent="0.3">
      <c r="B7" s="138" t="s">
        <v>85</v>
      </c>
      <c r="C7" s="157">
        <v>101</v>
      </c>
      <c r="D7" s="157">
        <v>100</v>
      </c>
      <c r="E7" s="158">
        <f t="shared" si="0"/>
        <v>-0.99009900990099098</v>
      </c>
      <c r="F7" s="158">
        <f t="shared" si="1"/>
        <v>14.265335235378032</v>
      </c>
    </row>
    <row r="8" spans="2:6" ht="16.5" x14ac:dyDescent="0.3">
      <c r="B8" s="138" t="s">
        <v>87</v>
      </c>
      <c r="C8" s="157">
        <v>56</v>
      </c>
      <c r="D8" s="157">
        <v>56</v>
      </c>
      <c r="E8" s="158">
        <f t="shared" si="0"/>
        <v>0</v>
      </c>
      <c r="F8" s="158">
        <f t="shared" si="1"/>
        <v>7.9885877318116973</v>
      </c>
    </row>
    <row r="9" spans="2:6" ht="16.5" x14ac:dyDescent="0.3">
      <c r="B9" s="138" t="s">
        <v>90</v>
      </c>
      <c r="C9" s="157">
        <v>123</v>
      </c>
      <c r="D9" s="157">
        <v>131</v>
      </c>
      <c r="E9" s="158">
        <f t="shared" si="0"/>
        <v>6.5040650406503975</v>
      </c>
      <c r="F9" s="158">
        <f t="shared" si="1"/>
        <v>18.687589158345222</v>
      </c>
    </row>
    <row r="10" spans="2:6" ht="15.75" thickBot="1" x14ac:dyDescent="0.3">
      <c r="B10" s="159" t="s">
        <v>56</v>
      </c>
      <c r="C10" s="151">
        <f>SUM(C4:C9)</f>
        <v>691</v>
      </c>
      <c r="D10" s="151">
        <f>SUM(D4:D9)</f>
        <v>701</v>
      </c>
      <c r="E10" s="160">
        <f>D10/C10*100-100</f>
        <v>1.4471780028943613</v>
      </c>
      <c r="F10" s="160">
        <f t="shared" si="1"/>
        <v>100</v>
      </c>
    </row>
    <row r="11" spans="2:6" s="92" customFormat="1" x14ac:dyDescent="0.25">
      <c r="B11" s="300" t="s">
        <v>65</v>
      </c>
      <c r="E11" s="93"/>
    </row>
  </sheetData>
  <pageMargins left="0.75" right="0.75" top="1" bottom="1" header="0.5" footer="0.5"/>
  <pageSetup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16F18-36C4-4170-A32B-7497C39D553A}">
  <dimension ref="A1:M34"/>
  <sheetViews>
    <sheetView zoomScale="70" zoomScaleNormal="70" workbookViewId="0">
      <selection activeCell="G46" sqref="G46"/>
    </sheetView>
  </sheetViews>
  <sheetFormatPr defaultColWidth="9.28515625" defaultRowHeight="16.5" x14ac:dyDescent="0.3"/>
  <cols>
    <col min="1" max="2" width="9.28515625" style="94"/>
    <col min="3" max="3" width="14.5703125" style="94" customWidth="1"/>
    <col min="4" max="4" width="10" style="94" customWidth="1"/>
    <col min="5" max="5" width="18.140625" style="94" customWidth="1"/>
    <col min="6" max="6" width="12.140625" style="94" customWidth="1"/>
    <col min="7" max="7" width="11.7109375" style="94" customWidth="1"/>
    <col min="8" max="9" width="23.42578125" style="94" customWidth="1"/>
    <col min="10" max="10" width="9.28515625" style="94"/>
    <col min="11" max="12" width="18.7109375" style="94" customWidth="1"/>
    <col min="13" max="16384" width="9.28515625" style="94"/>
  </cols>
  <sheetData>
    <row r="1" spans="1:13" ht="30.75" x14ac:dyDescent="0.3">
      <c r="C1" s="95" t="s">
        <v>99</v>
      </c>
      <c r="D1" s="95" t="s">
        <v>94</v>
      </c>
      <c r="E1" s="95" t="s">
        <v>100</v>
      </c>
      <c r="F1" s="95" t="s">
        <v>101</v>
      </c>
      <c r="G1" s="99" t="s">
        <v>102</v>
      </c>
      <c r="H1" s="99" t="s">
        <v>93</v>
      </c>
      <c r="I1" s="95" t="s">
        <v>103</v>
      </c>
      <c r="J1" s="95" t="s">
        <v>56</v>
      </c>
      <c r="L1" s="95"/>
      <c r="M1" s="95"/>
    </row>
    <row r="2" spans="1:13" x14ac:dyDescent="0.3">
      <c r="A2" s="634">
        <v>2024</v>
      </c>
      <c r="B2" s="120" t="s">
        <v>95</v>
      </c>
      <c r="C2" s="98">
        <v>8685</v>
      </c>
      <c r="D2" s="98">
        <v>3171</v>
      </c>
      <c r="E2" s="98">
        <v>266</v>
      </c>
      <c r="F2" s="98">
        <v>48</v>
      </c>
      <c r="G2" s="98">
        <v>635</v>
      </c>
      <c r="H2" s="98">
        <f>C2+E2+F2+G2</f>
        <v>9634</v>
      </c>
      <c r="I2" s="585">
        <v>16787</v>
      </c>
      <c r="J2" s="100">
        <f>SUM(C2:G2)+I2</f>
        <v>29592</v>
      </c>
    </row>
    <row r="3" spans="1:13" x14ac:dyDescent="0.3">
      <c r="A3" s="635"/>
      <c r="B3" s="121" t="s">
        <v>96</v>
      </c>
      <c r="C3" s="96">
        <v>8769</v>
      </c>
      <c r="D3" s="96">
        <v>3182</v>
      </c>
      <c r="E3" s="96">
        <v>267</v>
      </c>
      <c r="F3" s="96">
        <v>48</v>
      </c>
      <c r="G3" s="96">
        <v>627</v>
      </c>
      <c r="H3" s="96">
        <f>C3+E3+F3+G3</f>
        <v>9711</v>
      </c>
      <c r="I3" s="586">
        <v>17020</v>
      </c>
      <c r="J3" s="588">
        <f t="shared" ref="J3:J6" si="0">SUM(C3:G3)+I3</f>
        <v>29913</v>
      </c>
    </row>
    <row r="4" spans="1:13" x14ac:dyDescent="0.3">
      <c r="A4" s="635"/>
      <c r="B4" s="121" t="s">
        <v>97</v>
      </c>
      <c r="C4" s="96">
        <v>8843</v>
      </c>
      <c r="D4" s="96">
        <v>3192</v>
      </c>
      <c r="E4" s="96">
        <v>259</v>
      </c>
      <c r="F4" s="96">
        <v>48</v>
      </c>
      <c r="G4" s="96">
        <v>621</v>
      </c>
      <c r="H4" s="96">
        <f>C4+E4+F4+G4</f>
        <v>9771</v>
      </c>
      <c r="I4" s="586">
        <v>17104</v>
      </c>
      <c r="J4" s="588">
        <f t="shared" si="0"/>
        <v>30067</v>
      </c>
    </row>
    <row r="5" spans="1:13" x14ac:dyDescent="0.3">
      <c r="A5" s="636"/>
      <c r="B5" s="122" t="s">
        <v>98</v>
      </c>
      <c r="C5" s="97">
        <v>8785</v>
      </c>
      <c r="D5" s="97">
        <v>3154</v>
      </c>
      <c r="E5" s="97">
        <v>257</v>
      </c>
      <c r="F5" s="97">
        <v>46</v>
      </c>
      <c r="G5" s="97">
        <v>616</v>
      </c>
      <c r="H5" s="97">
        <f>C5+E5+F5+G5</f>
        <v>9704</v>
      </c>
      <c r="I5" s="587">
        <v>17292</v>
      </c>
      <c r="J5" s="588">
        <f t="shared" si="0"/>
        <v>30150</v>
      </c>
    </row>
    <row r="6" spans="1:13" x14ac:dyDescent="0.3">
      <c r="A6" s="613">
        <v>2025</v>
      </c>
      <c r="B6" s="121" t="s">
        <v>95</v>
      </c>
      <c r="C6" s="98">
        <v>8854</v>
      </c>
      <c r="D6" s="98">
        <v>3155</v>
      </c>
      <c r="E6" s="98">
        <v>254</v>
      </c>
      <c r="F6" s="98">
        <v>44</v>
      </c>
      <c r="G6" s="98">
        <v>612</v>
      </c>
      <c r="H6" s="96">
        <f>C6+E6+F6+G6</f>
        <v>9764</v>
      </c>
      <c r="I6" s="585">
        <v>17376</v>
      </c>
      <c r="J6" s="100">
        <f t="shared" si="0"/>
        <v>30295</v>
      </c>
    </row>
    <row r="7" spans="1:13" x14ac:dyDescent="0.3">
      <c r="B7" s="121"/>
    </row>
    <row r="8" spans="1:13" x14ac:dyDescent="0.3">
      <c r="B8" s="116"/>
      <c r="C8" s="116"/>
      <c r="D8" s="116"/>
      <c r="E8" s="116"/>
      <c r="F8" s="116"/>
      <c r="G8" s="116"/>
      <c r="H8" s="116"/>
      <c r="I8" s="116"/>
      <c r="J8" s="116"/>
      <c r="K8" s="116"/>
    </row>
    <row r="9" spans="1:13" x14ac:dyDescent="0.3">
      <c r="A9" s="123" t="s">
        <v>358</v>
      </c>
      <c r="B9" s="116"/>
      <c r="C9" s="117"/>
      <c r="D9" s="117"/>
      <c r="E9" s="117"/>
      <c r="F9" s="117"/>
      <c r="G9" s="117"/>
      <c r="H9" s="117"/>
      <c r="I9" s="117"/>
      <c r="J9" s="117"/>
      <c r="K9" s="116"/>
    </row>
    <row r="10" spans="1:13" x14ac:dyDescent="0.3">
      <c r="B10" s="116"/>
      <c r="C10" s="117"/>
      <c r="D10" s="117"/>
      <c r="E10" s="117"/>
      <c r="F10" s="117"/>
      <c r="G10" s="117"/>
      <c r="H10" s="117"/>
      <c r="I10" s="117"/>
      <c r="J10" s="117"/>
      <c r="K10" s="117"/>
    </row>
    <row r="11" spans="1:13" x14ac:dyDescent="0.3">
      <c r="B11" s="118"/>
      <c r="C11" s="118"/>
      <c r="D11" s="118"/>
      <c r="E11" s="118"/>
      <c r="F11" s="118"/>
      <c r="G11" s="118"/>
      <c r="H11" s="118"/>
      <c r="I11" s="118"/>
      <c r="J11" s="118"/>
      <c r="K11" s="116"/>
    </row>
    <row r="12" spans="1:13" x14ac:dyDescent="0.3">
      <c r="B12" s="116"/>
      <c r="C12" s="118"/>
      <c r="D12" s="118"/>
      <c r="E12" s="118"/>
      <c r="F12" s="118"/>
      <c r="G12" s="118"/>
      <c r="H12" s="118"/>
      <c r="I12" s="118"/>
      <c r="J12" s="118"/>
      <c r="K12" s="118"/>
    </row>
    <row r="13" spans="1:13" x14ac:dyDescent="0.3">
      <c r="B13" s="116"/>
      <c r="C13" s="116"/>
      <c r="D13" s="116"/>
      <c r="E13" s="116"/>
      <c r="F13" s="116"/>
      <c r="G13" s="116"/>
      <c r="H13" s="116"/>
      <c r="I13" s="116"/>
      <c r="J13" s="116"/>
      <c r="K13" s="116"/>
    </row>
    <row r="14" spans="1:13" x14ac:dyDescent="0.3">
      <c r="B14" s="116"/>
      <c r="C14" s="119"/>
      <c r="D14" s="116"/>
      <c r="E14" s="116"/>
      <c r="F14" s="116"/>
      <c r="G14" s="116"/>
      <c r="H14" s="116"/>
      <c r="I14" s="116"/>
      <c r="J14" s="116"/>
      <c r="K14" s="116"/>
    </row>
    <row r="15" spans="1:13" x14ac:dyDescent="0.3">
      <c r="B15" s="116"/>
      <c r="C15" s="116"/>
      <c r="D15" s="116"/>
      <c r="E15" s="116"/>
      <c r="F15" s="116"/>
      <c r="G15" s="116"/>
      <c r="H15" s="116"/>
      <c r="I15" s="116"/>
      <c r="J15" s="116"/>
      <c r="K15" s="116"/>
    </row>
    <row r="16" spans="1:13" x14ac:dyDescent="0.3">
      <c r="B16" s="116"/>
      <c r="C16" s="116"/>
      <c r="D16" s="116"/>
      <c r="E16" s="116"/>
      <c r="F16" s="116"/>
      <c r="G16" s="116"/>
      <c r="H16" s="116"/>
      <c r="I16" s="116"/>
      <c r="J16" s="116"/>
      <c r="K16" s="116"/>
    </row>
    <row r="17" spans="2:11" x14ac:dyDescent="0.3">
      <c r="B17" s="116"/>
      <c r="C17" s="116"/>
      <c r="D17" s="116"/>
      <c r="E17" s="116"/>
      <c r="F17" s="116"/>
      <c r="G17" s="116"/>
      <c r="H17" s="116"/>
      <c r="I17" s="116"/>
      <c r="J17" s="116"/>
      <c r="K17" s="116"/>
    </row>
    <row r="18" spans="2:11" x14ac:dyDescent="0.3">
      <c r="B18" s="116"/>
      <c r="C18" s="116"/>
      <c r="D18" s="116"/>
      <c r="E18" s="116"/>
      <c r="F18" s="116"/>
      <c r="G18" s="116"/>
      <c r="H18" s="116"/>
      <c r="I18" s="116"/>
      <c r="J18" s="116"/>
      <c r="K18" s="116"/>
    </row>
    <row r="19" spans="2:11" x14ac:dyDescent="0.3">
      <c r="B19" s="116"/>
      <c r="C19" s="116"/>
      <c r="D19" s="116"/>
      <c r="E19" s="116"/>
      <c r="F19" s="116"/>
      <c r="G19" s="116"/>
      <c r="H19" s="116"/>
      <c r="I19" s="116"/>
      <c r="J19" s="116"/>
      <c r="K19" s="116"/>
    </row>
    <row r="20" spans="2:11" x14ac:dyDescent="0.3">
      <c r="B20" s="116"/>
      <c r="C20" s="116"/>
      <c r="D20" s="116"/>
      <c r="E20" s="116"/>
      <c r="F20" s="116"/>
      <c r="G20" s="116"/>
      <c r="H20" s="116"/>
      <c r="I20" s="116"/>
      <c r="J20" s="116"/>
      <c r="K20" s="116"/>
    </row>
    <row r="21" spans="2:11" x14ac:dyDescent="0.3">
      <c r="B21" s="116"/>
      <c r="C21" s="116"/>
      <c r="D21" s="116"/>
      <c r="E21" s="116"/>
      <c r="F21" s="116"/>
      <c r="G21" s="116"/>
      <c r="H21" s="116"/>
      <c r="I21" s="116"/>
      <c r="J21" s="116"/>
      <c r="K21" s="116"/>
    </row>
    <row r="22" spans="2:11" x14ac:dyDescent="0.3">
      <c r="B22" s="116"/>
      <c r="C22" s="116"/>
      <c r="D22" s="116"/>
      <c r="E22" s="116"/>
      <c r="F22" s="116"/>
      <c r="G22" s="116"/>
      <c r="H22" s="116"/>
      <c r="I22" s="116"/>
      <c r="J22" s="116"/>
      <c r="K22" s="116"/>
    </row>
    <row r="23" spans="2:11" x14ac:dyDescent="0.3">
      <c r="B23" s="116"/>
      <c r="C23" s="116"/>
      <c r="D23" s="116"/>
      <c r="E23" s="116"/>
      <c r="F23" s="116"/>
      <c r="G23" s="116"/>
      <c r="H23" s="116"/>
      <c r="I23" s="116"/>
      <c r="J23" s="116"/>
      <c r="K23" s="116"/>
    </row>
    <row r="24" spans="2:11" x14ac:dyDescent="0.3">
      <c r="B24" s="116"/>
      <c r="C24" s="116"/>
      <c r="D24" s="116"/>
      <c r="E24" s="116"/>
      <c r="F24" s="116"/>
      <c r="G24" s="116"/>
      <c r="H24" s="116"/>
      <c r="I24" s="116"/>
      <c r="J24" s="116"/>
      <c r="K24" s="116"/>
    </row>
    <row r="34" spans="1:1" x14ac:dyDescent="0.3">
      <c r="A34" s="124" t="s">
        <v>65</v>
      </c>
    </row>
  </sheetData>
  <mergeCells count="1">
    <mergeCell ref="A2:A5"/>
  </mergeCells>
  <pageMargins left="0.75" right="0.75" top="1" bottom="1" header="0.5" footer="0.5"/>
  <pageSetup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F076B-5C95-4343-AE25-CC0BFA22CE92}">
  <dimension ref="A1:F16"/>
  <sheetViews>
    <sheetView zoomScaleNormal="100" workbookViewId="0">
      <selection activeCell="H12" sqref="H12"/>
    </sheetView>
  </sheetViews>
  <sheetFormatPr defaultRowHeight="12.75" x14ac:dyDescent="0.2"/>
  <cols>
    <col min="1" max="1" width="2.42578125" style="126" customWidth="1"/>
    <col min="2" max="2" width="26.140625" style="102" customWidth="1"/>
    <col min="3" max="5" width="8.140625" style="102" customWidth="1"/>
    <col min="6" max="6" width="9.28515625" style="102" bestFit="1" customWidth="1"/>
    <col min="7" max="16384" width="9.140625" style="102"/>
  </cols>
  <sheetData>
    <row r="1" spans="2:6" ht="15.75" thickBot="1" x14ac:dyDescent="0.35">
      <c r="B1" s="103" t="s">
        <v>132</v>
      </c>
    </row>
    <row r="2" spans="2:6" ht="15" x14ac:dyDescent="0.25">
      <c r="B2" s="161"/>
      <c r="C2" s="162" t="s">
        <v>77</v>
      </c>
      <c r="D2" s="162" t="s">
        <v>77</v>
      </c>
      <c r="E2" s="162" t="s">
        <v>77</v>
      </c>
      <c r="F2" s="163" t="s">
        <v>78</v>
      </c>
    </row>
    <row r="3" spans="2:6" ht="15.75" thickBot="1" x14ac:dyDescent="0.3">
      <c r="B3" s="164" t="s">
        <v>104</v>
      </c>
      <c r="C3" s="134" t="str">
        <f>'Table 8'!B3</f>
        <v>2023</v>
      </c>
      <c r="D3" s="134" t="str">
        <f>'Table 8'!C3</f>
        <v>2024</v>
      </c>
      <c r="E3" s="134" t="str">
        <f>'Table 8'!D3</f>
        <v>2025</v>
      </c>
      <c r="F3" s="165" t="s">
        <v>73</v>
      </c>
    </row>
    <row r="4" spans="2:6" ht="16.5" x14ac:dyDescent="0.3">
      <c r="B4" s="166" t="s">
        <v>105</v>
      </c>
      <c r="C4" s="167">
        <v>104</v>
      </c>
      <c r="D4" s="167">
        <v>116</v>
      </c>
      <c r="E4" s="167">
        <v>116</v>
      </c>
      <c r="F4" s="168">
        <f>(E4/D4-1)*100</f>
        <v>0</v>
      </c>
    </row>
    <row r="5" spans="2:6" ht="16.5" x14ac:dyDescent="0.3">
      <c r="B5" s="138" t="s">
        <v>106</v>
      </c>
      <c r="C5" s="167">
        <v>2354</v>
      </c>
      <c r="D5" s="167">
        <v>2371</v>
      </c>
      <c r="E5" s="167">
        <v>2416</v>
      </c>
      <c r="F5" s="168">
        <f>(E5/D5-1)*100</f>
        <v>1.8979333614508542</v>
      </c>
    </row>
    <row r="6" spans="2:6" ht="16.5" x14ac:dyDescent="0.3">
      <c r="B6" s="138" t="s">
        <v>107</v>
      </c>
      <c r="C6" s="167">
        <v>254</v>
      </c>
      <c r="D6" s="167">
        <v>226</v>
      </c>
      <c r="E6" s="167">
        <v>199</v>
      </c>
      <c r="F6" s="168">
        <f>(E6/D6-1)*100</f>
        <v>-11.946902654867253</v>
      </c>
    </row>
    <row r="7" spans="2:6" ht="16.5" x14ac:dyDescent="0.3">
      <c r="B7" s="138" t="s">
        <v>108</v>
      </c>
      <c r="C7" s="167">
        <v>3</v>
      </c>
      <c r="D7" s="167">
        <v>3</v>
      </c>
      <c r="E7" s="167">
        <v>3</v>
      </c>
      <c r="F7" s="168">
        <f>(E7/D7-1)*100</f>
        <v>0</v>
      </c>
    </row>
    <row r="8" spans="2:6" ht="16.5" x14ac:dyDescent="0.3">
      <c r="B8" s="138" t="s">
        <v>109</v>
      </c>
      <c r="C8" s="167">
        <v>0</v>
      </c>
      <c r="D8" s="167">
        <v>0</v>
      </c>
      <c r="E8" s="167">
        <v>0</v>
      </c>
      <c r="F8" s="169" t="s">
        <v>89</v>
      </c>
    </row>
    <row r="9" spans="2:6" ht="16.5" x14ac:dyDescent="0.3">
      <c r="B9" s="138" t="s">
        <v>110</v>
      </c>
      <c r="C9" s="167">
        <v>39</v>
      </c>
      <c r="D9" s="167">
        <v>35</v>
      </c>
      <c r="E9" s="167">
        <v>33</v>
      </c>
      <c r="F9" s="168">
        <f>(E9/D9-1)*100</f>
        <v>-5.7142857142857162</v>
      </c>
    </row>
    <row r="10" spans="2:6" ht="16.5" x14ac:dyDescent="0.3">
      <c r="B10" s="170" t="s">
        <v>111</v>
      </c>
      <c r="C10" s="171">
        <v>1</v>
      </c>
      <c r="D10" s="171">
        <v>0</v>
      </c>
      <c r="E10" s="171">
        <v>0</v>
      </c>
      <c r="F10" s="169">
        <v>0</v>
      </c>
    </row>
    <row r="11" spans="2:6" ht="15.75" thickBot="1" x14ac:dyDescent="0.3">
      <c r="B11" s="172" t="s">
        <v>56</v>
      </c>
      <c r="C11" s="152">
        <f>SUM(C4:C10)</f>
        <v>2755</v>
      </c>
      <c r="D11" s="152">
        <f>SUM(D4:D10)</f>
        <v>2751</v>
      </c>
      <c r="E11" s="152">
        <f>SUM(E4:E10)</f>
        <v>2767</v>
      </c>
      <c r="F11" s="173">
        <f>(E11/D11-1)*100</f>
        <v>0.58160668847690999</v>
      </c>
    </row>
    <row r="12" spans="2:6" s="126" customFormat="1" ht="18" customHeight="1" thickBot="1" x14ac:dyDescent="0.3">
      <c r="B12" s="125" t="s">
        <v>112</v>
      </c>
    </row>
    <row r="13" spans="2:6" s="126" customFormat="1" x14ac:dyDescent="0.2"/>
    <row r="14" spans="2:6" s="126" customFormat="1" x14ac:dyDescent="0.2"/>
    <row r="15" spans="2:6" s="126" customFormat="1" x14ac:dyDescent="0.2"/>
    <row r="16" spans="2:6" s="126" customFormat="1" x14ac:dyDescent="0.2"/>
  </sheetData>
  <pageMargins left="0.75" right="0.75" top="1" bottom="1" header="0.5" footer="0.5"/>
  <pageSetup orientation="portrait" r:id="rId1"/>
  <headerFooter alignWithMargins="0"/>
  <ignoredErrors>
    <ignoredError sqref="C11:E11" formulaRange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8D880-3BAA-4376-9971-6DE7C6539F55}">
  <dimension ref="B1:F20"/>
  <sheetViews>
    <sheetView zoomScaleNormal="100" workbookViewId="0">
      <selection activeCell="G34" sqref="G34"/>
    </sheetView>
  </sheetViews>
  <sheetFormatPr defaultRowHeight="12.75" x14ac:dyDescent="0.2"/>
  <cols>
    <col min="1" max="1" width="1.42578125" style="102" customWidth="1"/>
    <col min="2" max="2" width="26.140625" style="102" customWidth="1"/>
    <col min="3" max="5" width="8.140625" style="102" customWidth="1"/>
    <col min="6" max="6" width="9.28515625" style="102" bestFit="1" customWidth="1"/>
    <col min="7" max="16384" width="9.140625" style="102"/>
  </cols>
  <sheetData>
    <row r="1" spans="2:6" ht="15.75" customHeight="1" thickBot="1" x14ac:dyDescent="0.35">
      <c r="B1" s="104" t="s">
        <v>133</v>
      </c>
    </row>
    <row r="2" spans="2:6" ht="15" x14ac:dyDescent="0.25">
      <c r="B2" s="161"/>
      <c r="C2" s="162" t="s">
        <v>77</v>
      </c>
      <c r="D2" s="162" t="s">
        <v>77</v>
      </c>
      <c r="E2" s="162" t="s">
        <v>77</v>
      </c>
      <c r="F2" s="163" t="s">
        <v>78</v>
      </c>
    </row>
    <row r="3" spans="2:6" ht="15.75" thickBot="1" x14ac:dyDescent="0.3">
      <c r="B3" s="164" t="s">
        <v>104</v>
      </c>
      <c r="C3" s="134" t="str">
        <f>'Table 8'!B3</f>
        <v>2023</v>
      </c>
      <c r="D3" s="134" t="str">
        <f>'Table 8'!C3</f>
        <v>2024</v>
      </c>
      <c r="E3" s="134" t="str">
        <f>'Table 8'!D3</f>
        <v>2025</v>
      </c>
      <c r="F3" s="165" t="s">
        <v>73</v>
      </c>
    </row>
    <row r="4" spans="2:6" ht="16.5" x14ac:dyDescent="0.3">
      <c r="B4" s="138" t="s">
        <v>105</v>
      </c>
      <c r="C4" s="174">
        <v>18.75404984</v>
      </c>
      <c r="D4" s="174">
        <v>6.9863745310000001</v>
      </c>
      <c r="E4" s="174">
        <v>11.130830663999999</v>
      </c>
      <c r="F4" s="175">
        <f>(E4/D4-1)*100</f>
        <v>59.321986169080731</v>
      </c>
    </row>
    <row r="5" spans="2:6" ht="16.5" x14ac:dyDescent="0.3">
      <c r="B5" s="138" t="s">
        <v>106</v>
      </c>
      <c r="C5" s="174">
        <v>659.10745650900003</v>
      </c>
      <c r="D5" s="174">
        <v>729.602429035</v>
      </c>
      <c r="E5" s="174">
        <v>835.032443199</v>
      </c>
      <c r="F5" s="175">
        <f>(E5/D5-1)*100</f>
        <v>14.450337604199825</v>
      </c>
    </row>
    <row r="6" spans="2:6" ht="33" x14ac:dyDescent="0.3">
      <c r="B6" s="176" t="s">
        <v>113</v>
      </c>
      <c r="C6" s="177">
        <v>152.33489709</v>
      </c>
      <c r="D6" s="177">
        <v>138.705922493</v>
      </c>
      <c r="E6" s="177">
        <v>110.263271128</v>
      </c>
      <c r="F6" s="178">
        <f>(E6/D6-1)*100</f>
        <v>-20.505722361231836</v>
      </c>
    </row>
    <row r="7" spans="2:6" ht="16.5" x14ac:dyDescent="0.3">
      <c r="B7" s="138" t="s">
        <v>108</v>
      </c>
      <c r="C7" s="174">
        <v>0.47599121900000002</v>
      </c>
      <c r="D7" s="174">
        <v>0.508657048</v>
      </c>
      <c r="E7" s="174">
        <v>0.55977664199999999</v>
      </c>
      <c r="F7" s="175">
        <f>(E7/D7-1)*100</f>
        <v>10.049913630607943</v>
      </c>
    </row>
    <row r="8" spans="2:6" ht="16.5" x14ac:dyDescent="0.3">
      <c r="B8" s="138" t="s">
        <v>109</v>
      </c>
      <c r="C8" s="158">
        <v>0</v>
      </c>
      <c r="D8" s="158">
        <v>0</v>
      </c>
      <c r="E8" s="158">
        <v>0</v>
      </c>
      <c r="F8" s="179" t="s">
        <v>89</v>
      </c>
    </row>
    <row r="9" spans="2:6" ht="14.45" customHeight="1" x14ac:dyDescent="0.3">
      <c r="B9" s="138" t="s">
        <v>110</v>
      </c>
      <c r="C9" s="158">
        <v>4.4831341</v>
      </c>
      <c r="D9" s="158">
        <v>3.8781341</v>
      </c>
      <c r="E9" s="158">
        <v>3.73</v>
      </c>
      <c r="F9" s="175">
        <f>(E9/D9-1)*100</f>
        <v>-3.8197260894098584</v>
      </c>
    </row>
    <row r="10" spans="2:6" ht="15" customHeight="1" x14ac:dyDescent="0.3">
      <c r="B10" s="170" t="s">
        <v>111</v>
      </c>
      <c r="C10" s="180">
        <v>0.41174447400000003</v>
      </c>
      <c r="D10" s="180">
        <v>0</v>
      </c>
      <c r="E10" s="180">
        <v>0</v>
      </c>
      <c r="F10" s="175" t="e">
        <f>(E10/D10-1)*100</f>
        <v>#DIV/0!</v>
      </c>
    </row>
    <row r="11" spans="2:6" ht="15" customHeight="1" thickBot="1" x14ac:dyDescent="0.35">
      <c r="B11" s="181" t="s">
        <v>56</v>
      </c>
      <c r="C11" s="182">
        <f>SUM(C4:C10)</f>
        <v>835.56727323200005</v>
      </c>
      <c r="D11" s="182">
        <f>SUM(D4:D10)</f>
        <v>879.68151720700007</v>
      </c>
      <c r="E11" s="182">
        <f>SUM(E4:E10)</f>
        <v>960.71632163300001</v>
      </c>
      <c r="F11" s="183">
        <f>(E11/D11-1)*100</f>
        <v>9.2118343787972901</v>
      </c>
    </row>
    <row r="12" spans="2:6" ht="13.5" customHeight="1" thickBot="1" x14ac:dyDescent="0.3">
      <c r="B12" s="105" t="s">
        <v>112</v>
      </c>
    </row>
    <row r="13" spans="2:6" ht="12.6" customHeight="1" x14ac:dyDescent="0.2"/>
    <row r="14" spans="2:6" ht="12.95" customHeight="1" x14ac:dyDescent="0.2"/>
    <row r="15" spans="2:6" ht="18.75" customHeight="1" x14ac:dyDescent="0.2">
      <c r="C15" s="106"/>
      <c r="D15" s="106"/>
      <c r="E15" s="106"/>
      <c r="F15" s="106"/>
    </row>
    <row r="16" spans="2:6" ht="12.75" customHeight="1" x14ac:dyDescent="0.2">
      <c r="C16" s="106"/>
      <c r="D16" s="106"/>
      <c r="E16" s="106"/>
      <c r="F16" s="106"/>
    </row>
    <row r="17" spans="3:6" ht="13.5" customHeight="1" x14ac:dyDescent="0.2">
      <c r="C17" s="106"/>
      <c r="D17" s="106"/>
      <c r="E17" s="106"/>
      <c r="F17" s="106"/>
    </row>
    <row r="18" spans="3:6" ht="12.75" customHeight="1" x14ac:dyDescent="0.2">
      <c r="C18" s="107"/>
      <c r="D18" s="107"/>
      <c r="E18" s="107"/>
      <c r="F18" s="107"/>
    </row>
    <row r="19" spans="3:6" ht="13.5" customHeight="1" x14ac:dyDescent="0.2">
      <c r="C19" s="106"/>
      <c r="D19" s="106"/>
      <c r="E19" s="106"/>
      <c r="F19" s="106"/>
    </row>
    <row r="20" spans="3:6" ht="12.75" customHeight="1" x14ac:dyDescent="0.2">
      <c r="C20" s="106"/>
      <c r="D20" s="106"/>
      <c r="E20" s="106"/>
      <c r="F20" s="106"/>
    </row>
  </sheetData>
  <pageMargins left="0.75" right="0.75" top="1" bottom="1" header="0.5" footer="0.5"/>
  <pageSetup orientation="portrait" r:id="rId1"/>
  <headerFooter alignWithMargins="0"/>
  <ignoredErrors>
    <ignoredError sqref="C11:E11" formulaRange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8FCA9-5E63-4691-BD19-2F4711437DBD}">
  <dimension ref="B1:I20"/>
  <sheetViews>
    <sheetView zoomScaleNormal="100" workbookViewId="0">
      <selection activeCell="M11" sqref="M11"/>
    </sheetView>
  </sheetViews>
  <sheetFormatPr defaultRowHeight="12.75" x14ac:dyDescent="0.2"/>
  <cols>
    <col min="1" max="1" width="2.140625" style="102" customWidth="1"/>
    <col min="2" max="2" width="16" style="102" customWidth="1"/>
    <col min="3" max="3" width="9.140625" style="102" hidden="1" customWidth="1"/>
    <col min="4" max="16384" width="9.140625" style="102"/>
  </cols>
  <sheetData>
    <row r="1" spans="2:7" ht="15" x14ac:dyDescent="0.25">
      <c r="B1" s="127" t="s">
        <v>134</v>
      </c>
      <c r="C1" s="127"/>
    </row>
    <row r="2" spans="2:7" ht="23.65" customHeight="1" thickBot="1" x14ac:dyDescent="0.35">
      <c r="B2" s="184"/>
      <c r="C2" s="185">
        <v>2021</v>
      </c>
      <c r="D2" s="185">
        <v>2022</v>
      </c>
      <c r="E2" s="185">
        <v>2023</v>
      </c>
      <c r="F2" s="185">
        <v>2024</v>
      </c>
      <c r="G2" s="185">
        <v>2025</v>
      </c>
    </row>
    <row r="3" spans="2:7" ht="15" x14ac:dyDescent="0.25">
      <c r="B3" s="135" t="s">
        <v>56</v>
      </c>
      <c r="C3" s="186">
        <f t="shared" ref="C3:G3" si="0">SUM(C4:C9)</f>
        <v>4650</v>
      </c>
      <c r="D3" s="186">
        <f t="shared" si="0"/>
        <v>3974</v>
      </c>
      <c r="E3" s="186">
        <f t="shared" si="0"/>
        <v>2588</v>
      </c>
      <c r="F3" s="186">
        <f t="shared" si="0"/>
        <v>2851</v>
      </c>
      <c r="G3" s="186">
        <f t="shared" si="0"/>
        <v>3412</v>
      </c>
    </row>
    <row r="4" spans="2:7" ht="16.5" x14ac:dyDescent="0.3">
      <c r="B4" s="138" t="s">
        <v>114</v>
      </c>
      <c r="C4" s="167">
        <v>3669</v>
      </c>
      <c r="D4" s="167">
        <v>3103</v>
      </c>
      <c r="E4" s="167">
        <v>1998</v>
      </c>
      <c r="F4" s="167">
        <v>2231</v>
      </c>
      <c r="G4" s="167">
        <v>2643</v>
      </c>
    </row>
    <row r="5" spans="2:7" ht="16.5" x14ac:dyDescent="0.3">
      <c r="B5" s="138" t="s">
        <v>115</v>
      </c>
      <c r="C5" s="167">
        <v>6</v>
      </c>
      <c r="D5" s="167">
        <v>6</v>
      </c>
      <c r="E5" s="167">
        <v>1</v>
      </c>
      <c r="F5" s="167">
        <v>1</v>
      </c>
      <c r="G5" s="167">
        <v>9</v>
      </c>
    </row>
    <row r="6" spans="2:7" ht="16.5" x14ac:dyDescent="0.3">
      <c r="B6" s="138" t="s">
        <v>116</v>
      </c>
      <c r="C6" s="167">
        <v>263</v>
      </c>
      <c r="D6" s="167">
        <v>233</v>
      </c>
      <c r="E6" s="167">
        <v>218</v>
      </c>
      <c r="F6" s="167">
        <v>175</v>
      </c>
      <c r="G6" s="167">
        <v>186</v>
      </c>
    </row>
    <row r="7" spans="2:7" ht="16.5" x14ac:dyDescent="0.3">
      <c r="B7" s="138" t="s">
        <v>117</v>
      </c>
      <c r="C7" s="167">
        <v>227</v>
      </c>
      <c r="D7" s="167">
        <v>267</v>
      </c>
      <c r="E7" s="167">
        <v>167</v>
      </c>
      <c r="F7" s="167">
        <v>168</v>
      </c>
      <c r="G7" s="167">
        <v>191</v>
      </c>
    </row>
    <row r="8" spans="2:7" ht="16.5" x14ac:dyDescent="0.3">
      <c r="B8" s="138" t="s">
        <v>118</v>
      </c>
      <c r="C8" s="167">
        <v>26</v>
      </c>
      <c r="D8" s="167">
        <v>81</v>
      </c>
      <c r="E8" s="167">
        <v>46</v>
      </c>
      <c r="F8" s="167">
        <v>86</v>
      </c>
      <c r="G8" s="167">
        <v>163</v>
      </c>
    </row>
    <row r="9" spans="2:7" ht="16.5" x14ac:dyDescent="0.3">
      <c r="B9" s="181" t="s">
        <v>119</v>
      </c>
      <c r="C9" s="167">
        <v>459</v>
      </c>
      <c r="D9" s="167">
        <v>284</v>
      </c>
      <c r="E9" s="167">
        <v>158</v>
      </c>
      <c r="F9" s="167">
        <v>190</v>
      </c>
      <c r="G9" s="167">
        <v>220</v>
      </c>
    </row>
    <row r="10" spans="2:7" ht="16.5" x14ac:dyDescent="0.3">
      <c r="B10" s="170"/>
      <c r="C10" s="171"/>
      <c r="D10" s="171"/>
      <c r="E10" s="171"/>
      <c r="F10" s="171"/>
      <c r="G10" s="171"/>
    </row>
    <row r="11" spans="2:7" ht="16.5" customHeight="1" x14ac:dyDescent="0.25">
      <c r="B11" s="187"/>
      <c r="C11" s="637" t="s">
        <v>120</v>
      </c>
      <c r="D11" s="637"/>
      <c r="E11" s="637"/>
      <c r="F11" s="637"/>
      <c r="G11" s="188"/>
    </row>
    <row r="12" spans="2:7" ht="15" x14ac:dyDescent="0.25">
      <c r="B12" s="141" t="s">
        <v>56</v>
      </c>
      <c r="C12" s="189"/>
      <c r="D12" s="189">
        <f>(D3/C3-1)*100</f>
        <v>-14.537634408602152</v>
      </c>
      <c r="E12" s="189">
        <f>(E3/D3-1)*100</f>
        <v>-34.876698540513338</v>
      </c>
      <c r="F12" s="189">
        <f>(F3/E3-1)*100</f>
        <v>10.162287480680066</v>
      </c>
      <c r="G12" s="189">
        <f t="shared" ref="E12:G17" si="1">(G3/F3-1)*100</f>
        <v>19.677306208347957</v>
      </c>
    </row>
    <row r="13" spans="2:7" ht="16.5" x14ac:dyDescent="0.3">
      <c r="B13" s="138" t="s">
        <v>114</v>
      </c>
      <c r="C13" s="190"/>
      <c r="D13" s="190">
        <f>(D4/C4-1)*100</f>
        <v>-15.426546742981738</v>
      </c>
      <c r="E13" s="190">
        <f t="shared" si="1"/>
        <v>-35.610699323235586</v>
      </c>
      <c r="F13" s="190">
        <f t="shared" si="1"/>
        <v>11.661661661661672</v>
      </c>
      <c r="G13" s="190">
        <f t="shared" si="1"/>
        <v>18.467055132227706</v>
      </c>
    </row>
    <row r="14" spans="2:7" ht="16.5" x14ac:dyDescent="0.3">
      <c r="B14" s="138" t="s">
        <v>115</v>
      </c>
      <c r="C14" s="190"/>
      <c r="D14" s="190">
        <f t="shared" ref="D14:D18" si="2">(D5/C5-1)*100</f>
        <v>0</v>
      </c>
      <c r="E14" s="190">
        <f>(E5/D5-1)*100</f>
        <v>-83.333333333333343</v>
      </c>
      <c r="F14" s="190">
        <f t="shared" si="1"/>
        <v>0</v>
      </c>
      <c r="G14" s="190">
        <f>(G5/F5-1)*100</f>
        <v>800</v>
      </c>
    </row>
    <row r="15" spans="2:7" ht="16.5" x14ac:dyDescent="0.3">
      <c r="B15" s="138" t="s">
        <v>116</v>
      </c>
      <c r="C15" s="190"/>
      <c r="D15" s="190">
        <f t="shared" si="2"/>
        <v>-11.406844106463875</v>
      </c>
      <c r="E15" s="190">
        <f t="shared" si="1"/>
        <v>-6.4377682403433445</v>
      </c>
      <c r="F15" s="190">
        <f t="shared" si="1"/>
        <v>-19.72477064220184</v>
      </c>
      <c r="G15" s="190">
        <f t="shared" si="1"/>
        <v>6.2857142857142945</v>
      </c>
    </row>
    <row r="16" spans="2:7" ht="16.5" x14ac:dyDescent="0.3">
      <c r="B16" s="138" t="s">
        <v>117</v>
      </c>
      <c r="C16" s="190"/>
      <c r="D16" s="190">
        <f t="shared" si="2"/>
        <v>17.621145374449341</v>
      </c>
      <c r="E16" s="190">
        <f>(E7/D7-1)*100</f>
        <v>-37.453183520599254</v>
      </c>
      <c r="F16" s="190">
        <f t="shared" si="1"/>
        <v>0.59880239520957446</v>
      </c>
      <c r="G16" s="190">
        <f t="shared" si="1"/>
        <v>13.690476190476186</v>
      </c>
    </row>
    <row r="17" spans="2:9" ht="16.5" x14ac:dyDescent="0.3">
      <c r="B17" s="138" t="s">
        <v>118</v>
      </c>
      <c r="C17" s="190"/>
      <c r="D17" s="190">
        <f t="shared" si="2"/>
        <v>211.53846153846155</v>
      </c>
      <c r="E17" s="190">
        <f t="shared" si="1"/>
        <v>-43.20987654320988</v>
      </c>
      <c r="F17" s="190">
        <f t="shared" si="1"/>
        <v>86.956521739130437</v>
      </c>
      <c r="G17" s="190">
        <f t="shared" si="1"/>
        <v>89.534883720930239</v>
      </c>
    </row>
    <row r="18" spans="2:9" ht="17.25" thickBot="1" x14ac:dyDescent="0.35">
      <c r="B18" s="143" t="s">
        <v>119</v>
      </c>
      <c r="C18" s="191"/>
      <c r="D18" s="191">
        <f t="shared" si="2"/>
        <v>-38.126361655773422</v>
      </c>
      <c r="E18" s="191">
        <f>(E9/D9-1)*100</f>
        <v>-44.366197183098585</v>
      </c>
      <c r="F18" s="191">
        <f>(F9/E9-1)*100</f>
        <v>20.253164556962023</v>
      </c>
      <c r="G18" s="191">
        <f>(G9/F9-1)*100</f>
        <v>15.789473684210531</v>
      </c>
    </row>
    <row r="19" spans="2:9" ht="14.25" thickBot="1" x14ac:dyDescent="0.3">
      <c r="B19" s="108" t="s">
        <v>121</v>
      </c>
      <c r="I19" s="102" t="s">
        <v>42</v>
      </c>
    </row>
    <row r="20" spans="2:9" ht="13.5" x14ac:dyDescent="0.2">
      <c r="B20" s="63" t="s">
        <v>353</v>
      </c>
    </row>
  </sheetData>
  <mergeCells count="1">
    <mergeCell ref="C11:F11"/>
  </mergeCells>
  <pageMargins left="0.75" right="0.75" top="1" bottom="1" header="0.5" footer="0.5"/>
  <pageSetup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FB637-2AC0-41BA-A720-FB6DBB8E3B3C}">
  <dimension ref="B1:G15"/>
  <sheetViews>
    <sheetView zoomScaleNormal="100" workbookViewId="0">
      <selection activeCell="J16" sqref="J16"/>
    </sheetView>
  </sheetViews>
  <sheetFormatPr defaultColWidth="8.85546875" defaultRowHeight="13.5" x14ac:dyDescent="0.25"/>
  <cols>
    <col min="1" max="1" width="2.5703125" style="86" customWidth="1"/>
    <col min="2" max="2" width="22.5703125" style="86" customWidth="1"/>
    <col min="3" max="3" width="6.85546875" style="86" hidden="1" customWidth="1"/>
    <col min="4" max="6" width="10.42578125" style="86" bestFit="1" customWidth="1"/>
    <col min="7" max="7" width="9.28515625" style="86" bestFit="1" customWidth="1"/>
    <col min="8" max="16384" width="8.85546875" style="86"/>
  </cols>
  <sheetData>
    <row r="1" spans="2:7" ht="15" thickBot="1" x14ac:dyDescent="0.3">
      <c r="B1" s="128" t="s">
        <v>135</v>
      </c>
      <c r="C1" s="128"/>
      <c r="D1" s="109"/>
      <c r="E1" s="109"/>
      <c r="F1" s="109"/>
      <c r="G1" s="109"/>
    </row>
    <row r="2" spans="2:7" ht="17.25" thickBot="1" x14ac:dyDescent="0.35">
      <c r="B2" s="192"/>
      <c r="C2" s="193">
        <v>2021</v>
      </c>
      <c r="D2" s="193">
        <v>2022</v>
      </c>
      <c r="E2" s="193">
        <v>2023</v>
      </c>
      <c r="F2" s="193">
        <v>2024</v>
      </c>
      <c r="G2" s="193">
        <v>2025</v>
      </c>
    </row>
    <row r="3" spans="2:7" ht="15" x14ac:dyDescent="0.25">
      <c r="B3" s="194" t="s">
        <v>56</v>
      </c>
      <c r="C3" s="195">
        <f>SUM(C4:C7)</f>
        <v>1412</v>
      </c>
      <c r="D3" s="195">
        <f>SUM(D4:D7)</f>
        <v>1393</v>
      </c>
      <c r="E3" s="195">
        <f>SUM(E4:E7)</f>
        <v>960</v>
      </c>
      <c r="F3" s="195">
        <f>SUM(F4:F7)</f>
        <v>935</v>
      </c>
      <c r="G3" s="195">
        <f>SUM(G4:G7)</f>
        <v>1098</v>
      </c>
    </row>
    <row r="4" spans="2:7" ht="16.5" x14ac:dyDescent="0.3">
      <c r="B4" s="196" t="s">
        <v>122</v>
      </c>
      <c r="C4" s="196">
        <v>1375</v>
      </c>
      <c r="D4" s="197">
        <v>1338</v>
      </c>
      <c r="E4" s="197">
        <v>905</v>
      </c>
      <c r="F4" s="197">
        <v>901</v>
      </c>
      <c r="G4" s="197">
        <v>1044</v>
      </c>
    </row>
    <row r="5" spans="2:7" ht="16.5" x14ac:dyDescent="0.3">
      <c r="B5" s="196" t="s">
        <v>123</v>
      </c>
      <c r="C5" s="196">
        <v>35</v>
      </c>
      <c r="D5" s="197">
        <v>53</v>
      </c>
      <c r="E5" s="197">
        <v>53</v>
      </c>
      <c r="F5" s="197">
        <v>33</v>
      </c>
      <c r="G5" s="197">
        <v>50</v>
      </c>
    </row>
    <row r="6" spans="2:7" ht="16.5" x14ac:dyDescent="0.3">
      <c r="B6" s="196" t="s">
        <v>124</v>
      </c>
      <c r="C6" s="196">
        <v>0</v>
      </c>
      <c r="D6" s="197">
        <v>0</v>
      </c>
      <c r="E6" s="197">
        <v>0</v>
      </c>
      <c r="F6" s="197">
        <v>1</v>
      </c>
      <c r="G6" s="197">
        <v>1</v>
      </c>
    </row>
    <row r="7" spans="2:7" ht="16.5" x14ac:dyDescent="0.3">
      <c r="B7" s="196" t="s">
        <v>125</v>
      </c>
      <c r="C7" s="196">
        <v>2</v>
      </c>
      <c r="D7" s="197">
        <v>2</v>
      </c>
      <c r="E7" s="197">
        <v>2</v>
      </c>
      <c r="F7" s="197">
        <v>0</v>
      </c>
      <c r="G7" s="197">
        <v>3</v>
      </c>
    </row>
    <row r="8" spans="2:7" ht="16.5" x14ac:dyDescent="0.3">
      <c r="B8" s="198"/>
      <c r="C8" s="198"/>
      <c r="D8" s="198"/>
      <c r="E8" s="198"/>
      <c r="F8" s="198"/>
      <c r="G8" s="198"/>
    </row>
    <row r="9" spans="2:7" ht="15" x14ac:dyDescent="0.25">
      <c r="B9" s="199"/>
      <c r="C9" s="199"/>
      <c r="D9" s="200"/>
      <c r="E9" s="199" t="s">
        <v>120</v>
      </c>
      <c r="F9" s="199"/>
      <c r="G9" s="199"/>
    </row>
    <row r="10" spans="2:7" ht="15" x14ac:dyDescent="0.25">
      <c r="B10" s="194" t="s">
        <v>56</v>
      </c>
      <c r="C10" s="194"/>
      <c r="D10" s="201">
        <f t="shared" ref="D10:F12" si="0">(D3/C3-1)*100</f>
        <v>-1.3456090651558061</v>
      </c>
      <c r="E10" s="201">
        <f t="shared" si="0"/>
        <v>-31.083991385498923</v>
      </c>
      <c r="F10" s="201">
        <f t="shared" si="0"/>
        <v>-2.604166666666663</v>
      </c>
      <c r="G10" s="201">
        <f>(G3/F3-1)*100</f>
        <v>17.433155080213901</v>
      </c>
    </row>
    <row r="11" spans="2:7" ht="16.5" x14ac:dyDescent="0.3">
      <c r="B11" s="196" t="s">
        <v>122</v>
      </c>
      <c r="C11" s="196"/>
      <c r="D11" s="179">
        <f t="shared" si="0"/>
        <v>-2.6909090909090883</v>
      </c>
      <c r="E11" s="179">
        <f t="shared" si="0"/>
        <v>-32.361733931240657</v>
      </c>
      <c r="F11" s="179">
        <f t="shared" si="0"/>
        <v>-0.44198895027623974</v>
      </c>
      <c r="G11" s="179">
        <f>(G4/F4-1)*100</f>
        <v>15.871254162042181</v>
      </c>
    </row>
    <row r="12" spans="2:7" ht="16.5" x14ac:dyDescent="0.3">
      <c r="B12" s="196" t="s">
        <v>123</v>
      </c>
      <c r="C12" s="196"/>
      <c r="D12" s="179">
        <f t="shared" si="0"/>
        <v>51.428571428571423</v>
      </c>
      <c r="E12" s="179">
        <f t="shared" si="0"/>
        <v>0</v>
      </c>
      <c r="F12" s="179">
        <f>(F5/E5-1)*100</f>
        <v>-37.735849056603776</v>
      </c>
      <c r="G12" s="179">
        <f>(G5/F5-1)*100</f>
        <v>51.515151515151516</v>
      </c>
    </row>
    <row r="13" spans="2:7" ht="16.5" x14ac:dyDescent="0.3">
      <c r="B13" s="196" t="s">
        <v>126</v>
      </c>
      <c r="C13" s="196"/>
      <c r="D13" s="179">
        <v>-1</v>
      </c>
      <c r="E13" s="179">
        <v>0</v>
      </c>
      <c r="F13" s="179">
        <v>0</v>
      </c>
      <c r="G13" s="179">
        <f>(G6/F6-1)*100</f>
        <v>0</v>
      </c>
    </row>
    <row r="14" spans="2:7" ht="17.25" thickBot="1" x14ac:dyDescent="0.35">
      <c r="B14" s="202" t="s">
        <v>125</v>
      </c>
      <c r="C14" s="202"/>
      <c r="D14" s="203">
        <f>(D7/C7-1)*100</f>
        <v>0</v>
      </c>
      <c r="E14" s="203">
        <f>(E7/D7-1)*100</f>
        <v>0</v>
      </c>
      <c r="F14" s="203">
        <f>(F7/E7-1)*100</f>
        <v>-100</v>
      </c>
      <c r="G14" s="203" t="e">
        <f>(G7/F7-1)*100</f>
        <v>#DIV/0!</v>
      </c>
    </row>
    <row r="15" spans="2:7" x14ac:dyDescent="0.25">
      <c r="B15" s="86" t="s">
        <v>121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0681E-A83A-4A90-8CAB-6FD60D049E2E}">
  <dimension ref="A1:E9"/>
  <sheetViews>
    <sheetView workbookViewId="0">
      <selection activeCell="E4" sqref="E4"/>
    </sheetView>
  </sheetViews>
  <sheetFormatPr defaultRowHeight="15" x14ac:dyDescent="0.25"/>
  <cols>
    <col min="1" max="1" width="21" bestFit="1" customWidth="1"/>
    <col min="5" max="5" width="10.5703125" bestFit="1" customWidth="1"/>
  </cols>
  <sheetData>
    <row r="1" spans="1:5" x14ac:dyDescent="0.25">
      <c r="A1" s="32" t="s">
        <v>342</v>
      </c>
    </row>
    <row r="2" spans="1:5" ht="16.5" x14ac:dyDescent="0.3">
      <c r="A2" s="320"/>
      <c r="B2" s="320"/>
      <c r="C2" s="320"/>
      <c r="D2" s="320"/>
      <c r="E2" s="321" t="s">
        <v>221</v>
      </c>
    </row>
    <row r="3" spans="1:5" ht="17.25" thickBot="1" x14ac:dyDescent="0.35">
      <c r="A3" s="322"/>
      <c r="B3" s="322">
        <v>2022</v>
      </c>
      <c r="C3" s="322">
        <v>2023</v>
      </c>
      <c r="D3" s="322">
        <v>2024</v>
      </c>
      <c r="E3" s="323">
        <v>2025</v>
      </c>
    </row>
    <row r="4" spans="1:5" ht="16.5" x14ac:dyDescent="0.3">
      <c r="A4" s="324"/>
      <c r="B4" s="325"/>
      <c r="C4" s="325"/>
      <c r="D4" s="325"/>
      <c r="E4" s="325"/>
    </row>
    <row r="5" spans="1:5" ht="16.5" x14ac:dyDescent="0.3">
      <c r="A5" s="324" t="s">
        <v>222</v>
      </c>
      <c r="B5" s="326">
        <v>5.1563299197405543</v>
      </c>
      <c r="C5" s="326">
        <v>4.2</v>
      </c>
      <c r="D5" s="326">
        <v>4.2</v>
      </c>
      <c r="E5" s="327">
        <v>2.8</v>
      </c>
    </row>
    <row r="6" spans="1:5" ht="16.5" x14ac:dyDescent="0.3">
      <c r="A6" s="324" t="s">
        <v>223</v>
      </c>
      <c r="B6" s="326">
        <v>9.5</v>
      </c>
      <c r="C6" s="326">
        <v>3.8</v>
      </c>
      <c r="D6" s="326">
        <v>3.8</v>
      </c>
      <c r="E6" s="327">
        <v>2.1</v>
      </c>
    </row>
    <row r="7" spans="1:5" ht="17.25" thickBot="1" x14ac:dyDescent="0.35">
      <c r="A7" s="322" t="s">
        <v>224</v>
      </c>
      <c r="B7" s="328">
        <v>2.1</v>
      </c>
      <c r="C7" s="322">
        <v>3.3</v>
      </c>
      <c r="D7" s="322">
        <v>3.3</v>
      </c>
      <c r="E7" s="329">
        <v>2.9</v>
      </c>
    </row>
    <row r="8" spans="1:5" x14ac:dyDescent="0.25">
      <c r="A8" t="s">
        <v>374</v>
      </c>
    </row>
    <row r="9" spans="1:5" x14ac:dyDescent="0.25">
      <c r="A9" t="s">
        <v>33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77FBA-F0FA-43C5-B42E-F1B9E4A21DDB}">
  <sheetPr codeName="Sheet10"/>
  <dimension ref="A1:S51"/>
  <sheetViews>
    <sheetView workbookViewId="0">
      <selection activeCell="I13" sqref="I13"/>
    </sheetView>
  </sheetViews>
  <sheetFormatPr defaultColWidth="9.140625" defaultRowHeight="15" x14ac:dyDescent="0.25"/>
  <cols>
    <col min="1" max="1" width="12.42578125" style="3" bestFit="1" customWidth="1"/>
    <col min="11" max="11" width="12" customWidth="1"/>
    <col min="12" max="12" width="9.140625" customWidth="1"/>
  </cols>
  <sheetData>
    <row r="1" spans="1:19" x14ac:dyDescent="0.25">
      <c r="B1" s="606">
        <v>44621</v>
      </c>
      <c r="C1" s="606">
        <v>44986</v>
      </c>
      <c r="D1" s="606">
        <v>45352</v>
      </c>
      <c r="E1" s="606">
        <v>45717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19" ht="15.75" x14ac:dyDescent="0.3">
      <c r="A2" s="576" t="s">
        <v>361</v>
      </c>
      <c r="B2" s="541">
        <v>57.972000000000001</v>
      </c>
      <c r="C2" s="541">
        <v>592.42799999999988</v>
      </c>
      <c r="D2" s="541">
        <v>536.81899999999996</v>
      </c>
      <c r="E2" s="541">
        <v>597.20000000000005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x14ac:dyDescent="0.25"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</row>
    <row r="4" spans="1:19" x14ac:dyDescent="0.25">
      <c r="A4" s="76" t="s">
        <v>362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</row>
    <row r="5" spans="1:19" x14ac:dyDescent="0.2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</row>
    <row r="6" spans="1:19" x14ac:dyDescent="0.25">
      <c r="A6" s="541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</row>
    <row r="7" spans="1:19" x14ac:dyDescent="0.25">
      <c r="A7" s="54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x14ac:dyDescent="0.25">
      <c r="A8" s="541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</row>
    <row r="9" spans="1:19" x14ac:dyDescent="0.25">
      <c r="A9" s="541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</row>
    <row r="10" spans="1:19" x14ac:dyDescent="0.25">
      <c r="A10" s="541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</row>
    <row r="11" spans="1:19" x14ac:dyDescent="0.25"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</row>
    <row r="12" spans="1:19" x14ac:dyDescent="0.25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</row>
    <row r="13" spans="1:19" x14ac:dyDescent="0.25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</row>
    <row r="14" spans="1:19" x14ac:dyDescent="0.25"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</row>
    <row r="15" spans="1:19" x14ac:dyDescent="0.25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</row>
    <row r="16" spans="1:19" x14ac:dyDescent="0.25"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spans="1:19" ht="18.75" customHeight="1" x14ac:dyDescent="0.25">
      <c r="A17" s="63" t="s">
        <v>363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</row>
    <row r="18" spans="1:19" x14ac:dyDescent="0.25"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</row>
    <row r="19" spans="1:19" x14ac:dyDescent="0.25"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</row>
    <row r="20" spans="1:19" x14ac:dyDescent="0.25"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spans="1:19" x14ac:dyDescent="0.25"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</row>
    <row r="22" spans="1:19" x14ac:dyDescent="0.25"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</row>
    <row r="23" spans="1:19" x14ac:dyDescent="0.25"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</row>
    <row r="24" spans="1:19" x14ac:dyDescent="0.25"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</row>
    <row r="25" spans="1:19" x14ac:dyDescent="0.25"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</row>
    <row r="26" spans="1:19" x14ac:dyDescent="0.25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</row>
    <row r="27" spans="1:19" x14ac:dyDescent="0.25"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</row>
    <row r="28" spans="1:19" x14ac:dyDescent="0.25"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</row>
    <row r="29" spans="1:19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</row>
    <row r="30" spans="1:19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</row>
    <row r="31" spans="1:19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</row>
    <row r="32" spans="1:19" x14ac:dyDescent="0.25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</row>
    <row r="33" spans="2:19" x14ac:dyDescent="0.25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2:19" x14ac:dyDescent="0.25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2:19" x14ac:dyDescent="0.25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2:19" x14ac:dyDescent="0.25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</row>
    <row r="37" spans="2:19" x14ac:dyDescent="0.25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</row>
    <row r="38" spans="2:19" x14ac:dyDescent="0.25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2:19" x14ac:dyDescent="0.25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2:19" x14ac:dyDescent="0.25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2:19" x14ac:dyDescent="0.25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2:19" x14ac:dyDescent="0.25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2:19" x14ac:dyDescent="0.25"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2:19" x14ac:dyDescent="0.25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</row>
    <row r="45" spans="2:19" x14ac:dyDescent="0.25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</row>
    <row r="46" spans="2:19" x14ac:dyDescent="0.25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2:19" x14ac:dyDescent="0.25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2:19" x14ac:dyDescent="0.25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2:19" x14ac:dyDescent="0.25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2:19" x14ac:dyDescent="0.25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2:19" x14ac:dyDescent="0.25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</sheetData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17840-B392-4C0D-9A43-4734ABB1249A}">
  <sheetPr codeName="Sheet8"/>
  <dimension ref="A1:R16"/>
  <sheetViews>
    <sheetView workbookViewId="0">
      <selection activeCell="H13" sqref="H13"/>
    </sheetView>
  </sheetViews>
  <sheetFormatPr defaultColWidth="9.140625" defaultRowHeight="15" x14ac:dyDescent="0.25"/>
  <cols>
    <col min="1" max="1" width="18.42578125" customWidth="1"/>
    <col min="4" max="4" width="9.140625" customWidth="1"/>
    <col min="6" max="16" width="9.140625" style="3"/>
    <col min="17" max="17" width="12" style="3" customWidth="1"/>
    <col min="18" max="18" width="9.140625" style="3" customWidth="1"/>
  </cols>
  <sheetData>
    <row r="1" spans="1:7" x14ac:dyDescent="0.25">
      <c r="A1" s="30" t="s">
        <v>359</v>
      </c>
    </row>
    <row r="2" spans="1:7" ht="30.75" thickBot="1" x14ac:dyDescent="0.3">
      <c r="A2" s="589"/>
      <c r="B2" s="619" t="str">
        <f>'Table 8'!B3</f>
        <v>2023</v>
      </c>
      <c r="C2" s="619" t="str">
        <f>'Table 8'!C3</f>
        <v>2024</v>
      </c>
      <c r="D2" s="619" t="str">
        <f>'Table 8'!D3</f>
        <v>2025</v>
      </c>
      <c r="E2" s="590" t="s">
        <v>4</v>
      </c>
      <c r="F2" s="601"/>
    </row>
    <row r="3" spans="1:7" ht="16.5" x14ac:dyDescent="0.3">
      <c r="A3" s="591"/>
      <c r="B3" s="638"/>
      <c r="C3" s="638"/>
      <c r="D3" s="638"/>
      <c r="E3" s="592"/>
      <c r="F3" s="602"/>
    </row>
    <row r="4" spans="1:7" ht="16.5" x14ac:dyDescent="0.3">
      <c r="A4" s="593" t="s">
        <v>63</v>
      </c>
      <c r="B4" s="594">
        <v>98.390000000000015</v>
      </c>
      <c r="C4" s="594">
        <v>113.59799999999998</v>
      </c>
      <c r="D4" s="594">
        <v>120.77399999999999</v>
      </c>
      <c r="E4" s="595">
        <f>(D4/C4-1)*100</f>
        <v>6.317012623461693</v>
      </c>
      <c r="F4" s="603"/>
      <c r="G4" s="541"/>
    </row>
    <row r="5" spans="1:7" ht="16.5" x14ac:dyDescent="0.3">
      <c r="A5" s="593" t="s">
        <v>64</v>
      </c>
      <c r="B5" s="594">
        <v>5.8410000000000002</v>
      </c>
      <c r="C5" s="594">
        <v>6.7139999999999995</v>
      </c>
      <c r="D5" s="594">
        <v>6.0259999999999998</v>
      </c>
      <c r="E5" s="595">
        <f t="shared" ref="E5:E8" si="0">(D5/C5-1)*100</f>
        <v>-10.247244563598446</v>
      </c>
      <c r="F5" s="603"/>
      <c r="G5" s="541"/>
    </row>
    <row r="6" spans="1:7" ht="16.5" x14ac:dyDescent="0.3">
      <c r="A6" s="593" t="s">
        <v>354</v>
      </c>
      <c r="B6" s="594">
        <v>12.448</v>
      </c>
      <c r="C6" s="594">
        <v>11.408999999999999</v>
      </c>
      <c r="D6" s="594">
        <v>12.373999999999999</v>
      </c>
      <c r="E6" s="595">
        <f t="shared" si="0"/>
        <v>8.4582347269699376</v>
      </c>
      <c r="F6" s="603"/>
      <c r="G6" s="541"/>
    </row>
    <row r="7" spans="1:7" ht="16.5" x14ac:dyDescent="0.3">
      <c r="A7" s="593" t="s">
        <v>355</v>
      </c>
      <c r="B7" s="594">
        <v>4.2469999999999999</v>
      </c>
      <c r="C7" s="594">
        <v>5.3729999999999993</v>
      </c>
      <c r="D7" s="594">
        <v>5.2210000000000001</v>
      </c>
      <c r="E7" s="595">
        <f t="shared" si="0"/>
        <v>-2.8289596128792005</v>
      </c>
      <c r="F7" s="603"/>
      <c r="G7" s="541"/>
    </row>
    <row r="8" spans="1:7" ht="16.5" x14ac:dyDescent="0.3">
      <c r="A8" s="596" t="s">
        <v>56</v>
      </c>
      <c r="B8" s="597">
        <f>B7+B6+B5+B4</f>
        <v>120.92600000000002</v>
      </c>
      <c r="C8" s="597">
        <f>C7+C6+C5+C4</f>
        <v>137.09399999999999</v>
      </c>
      <c r="D8" s="597">
        <f>SUM(D4,D5,D6,D7)</f>
        <v>144.39499999999998</v>
      </c>
      <c r="E8" s="595">
        <f t="shared" si="0"/>
        <v>5.3255430580477547</v>
      </c>
      <c r="F8" s="603"/>
      <c r="G8" s="541"/>
    </row>
    <row r="9" spans="1:7" ht="17.25" thickBot="1" x14ac:dyDescent="0.35">
      <c r="A9" s="598" t="s">
        <v>356</v>
      </c>
      <c r="B9" s="599">
        <f>B4/B8*100</f>
        <v>81.363809271786053</v>
      </c>
      <c r="C9" s="599">
        <f>C4/C8*100</f>
        <v>82.861394371744922</v>
      </c>
      <c r="D9" s="599">
        <f>D4/D8*100</f>
        <v>83.641400325496036</v>
      </c>
      <c r="E9" s="599"/>
      <c r="F9" s="604"/>
    </row>
    <row r="10" spans="1:7" x14ac:dyDescent="0.25">
      <c r="A10" s="605" t="s">
        <v>360</v>
      </c>
      <c r="B10" s="3"/>
      <c r="C10" s="3"/>
      <c r="D10" s="3"/>
      <c r="E10" s="3"/>
    </row>
    <row r="11" spans="1:7" x14ac:dyDescent="0.25">
      <c r="A11" s="3"/>
      <c r="B11" s="3"/>
      <c r="C11" s="3"/>
      <c r="D11" s="3"/>
      <c r="E11" s="3"/>
    </row>
    <row r="12" spans="1:7" x14ac:dyDescent="0.25">
      <c r="A12" s="3"/>
      <c r="B12" s="3"/>
      <c r="C12" s="3"/>
      <c r="D12" s="3"/>
      <c r="E12" s="3"/>
    </row>
    <row r="13" spans="1:7" x14ac:dyDescent="0.25">
      <c r="A13" s="3"/>
      <c r="B13" s="3"/>
      <c r="C13" s="3"/>
      <c r="D13" s="3"/>
      <c r="E13" s="3"/>
    </row>
    <row r="14" spans="1:7" x14ac:dyDescent="0.25">
      <c r="A14" s="3"/>
      <c r="B14" s="3"/>
      <c r="C14" s="3"/>
      <c r="D14" s="3"/>
      <c r="E14" s="3"/>
    </row>
    <row r="15" spans="1:7" x14ac:dyDescent="0.25">
      <c r="A15" s="3"/>
      <c r="B15" s="3"/>
      <c r="C15" s="3"/>
      <c r="D15" s="3"/>
      <c r="E15" s="3"/>
    </row>
    <row r="16" spans="1:7" x14ac:dyDescent="0.25">
      <c r="A16" s="3"/>
      <c r="B16" s="3"/>
      <c r="C16" s="3"/>
      <c r="D16" s="3"/>
      <c r="E16" s="3"/>
    </row>
  </sheetData>
  <mergeCells count="1">
    <mergeCell ref="B3:D3"/>
  </mergeCell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478BD-659D-437D-A504-02E5818BB64E}">
  <sheetPr codeName="Sheet9"/>
  <dimension ref="A1:J58"/>
  <sheetViews>
    <sheetView workbookViewId="0">
      <selection activeCell="H11" sqref="H11"/>
    </sheetView>
  </sheetViews>
  <sheetFormatPr defaultColWidth="9.140625" defaultRowHeight="15" x14ac:dyDescent="0.25"/>
  <cols>
    <col min="1" max="1" width="13.85546875" bestFit="1" customWidth="1"/>
    <col min="11" max="11" width="12" customWidth="1"/>
    <col min="12" max="12" width="9.140625" customWidth="1"/>
  </cols>
  <sheetData>
    <row r="1" spans="1:10" ht="15.75" thickBot="1" x14ac:dyDescent="0.3">
      <c r="A1" s="528"/>
      <c r="B1" s="335">
        <v>44621</v>
      </c>
      <c r="C1" s="335">
        <v>44986</v>
      </c>
      <c r="D1" s="335">
        <v>45352</v>
      </c>
      <c r="E1" s="335">
        <v>45717</v>
      </c>
      <c r="F1" s="3"/>
      <c r="G1" s="3"/>
      <c r="H1" s="3"/>
      <c r="I1" s="3"/>
      <c r="J1" s="3"/>
    </row>
    <row r="2" spans="1:10" ht="15.75" thickBot="1" x14ac:dyDescent="0.3">
      <c r="A2" s="600" t="s">
        <v>357</v>
      </c>
      <c r="B2" s="607">
        <v>17.283000000000001</v>
      </c>
      <c r="C2" s="607">
        <v>471.50200000000001</v>
      </c>
      <c r="D2" s="607">
        <v>399.72500000000002</v>
      </c>
      <c r="E2" s="608">
        <v>452.774</v>
      </c>
      <c r="F2" s="3"/>
      <c r="G2" s="3"/>
      <c r="H2" s="3"/>
      <c r="I2" s="3"/>
      <c r="J2" s="3"/>
    </row>
    <row r="3" spans="1:10" x14ac:dyDescent="0.25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A4" s="30" t="s">
        <v>364</v>
      </c>
      <c r="B4" s="3"/>
      <c r="C4" s="3"/>
      <c r="D4" s="3"/>
      <c r="E4" s="3"/>
      <c r="F4" s="3"/>
      <c r="G4" s="3"/>
      <c r="H4" s="3"/>
      <c r="I4" s="3"/>
      <c r="J4" s="3"/>
    </row>
    <row r="5" spans="1:10" x14ac:dyDescent="0.25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x14ac:dyDescent="0.25">
      <c r="A6" s="3"/>
      <c r="B6" s="3"/>
      <c r="C6" s="3"/>
      <c r="D6" s="3"/>
      <c r="E6" s="3"/>
      <c r="F6" s="3"/>
      <c r="G6" s="3"/>
      <c r="H6" s="3"/>
      <c r="I6" s="3"/>
      <c r="J6" s="3"/>
    </row>
    <row r="7" spans="1:10" x14ac:dyDescent="0.25">
      <c r="A7" s="3"/>
      <c r="B7" s="3"/>
      <c r="C7" s="3"/>
      <c r="D7" s="3"/>
      <c r="E7" s="3"/>
      <c r="F7" s="3"/>
      <c r="G7" s="3"/>
      <c r="H7" s="3"/>
      <c r="I7" s="3"/>
      <c r="J7" s="3"/>
    </row>
    <row r="8" spans="1:10" x14ac:dyDescent="0.25">
      <c r="A8" s="3"/>
      <c r="B8" s="3"/>
      <c r="C8" s="3"/>
      <c r="D8" s="3"/>
      <c r="E8" s="3"/>
      <c r="F8" s="3"/>
      <c r="G8" s="3"/>
      <c r="H8" s="3"/>
      <c r="I8" s="3"/>
      <c r="J8" s="3"/>
    </row>
    <row r="9" spans="1:10" x14ac:dyDescent="0.25">
      <c r="A9" s="3"/>
      <c r="B9" s="3"/>
      <c r="C9" s="3"/>
      <c r="D9" s="3"/>
      <c r="E9" s="3"/>
      <c r="F9" s="3"/>
      <c r="G9" s="3"/>
      <c r="H9" s="3"/>
      <c r="I9" s="3"/>
      <c r="J9" s="3"/>
    </row>
    <row r="10" spans="1:10" x14ac:dyDescent="0.25">
      <c r="A10" s="3"/>
      <c r="B10" s="3"/>
      <c r="C10" s="3"/>
      <c r="D10" s="3"/>
      <c r="E10" s="3"/>
      <c r="F10" s="3"/>
      <c r="G10" s="3"/>
      <c r="H10" s="3"/>
      <c r="I10" s="3"/>
      <c r="J10" s="3"/>
    </row>
    <row r="11" spans="1:10" ht="27" customHeight="1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</row>
    <row r="12" spans="1:10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</row>
    <row r="13" spans="1:10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</row>
    <row r="14" spans="1:10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</row>
    <row r="15" spans="1:10" x14ac:dyDescent="0.25">
      <c r="A15" s="541"/>
      <c r="B15" s="3"/>
      <c r="C15" s="3"/>
      <c r="D15" s="3"/>
      <c r="E15" s="3"/>
      <c r="F15" s="3"/>
      <c r="G15" s="3"/>
      <c r="H15" s="3"/>
      <c r="I15" s="3"/>
      <c r="J15" s="3"/>
    </row>
    <row r="16" spans="1:10" x14ac:dyDescent="0.25">
      <c r="A16" s="580" t="s">
        <v>363</v>
      </c>
      <c r="B16" s="3"/>
      <c r="C16" s="3"/>
      <c r="D16" s="3"/>
      <c r="E16" s="3"/>
      <c r="F16" s="3"/>
      <c r="G16" s="3"/>
      <c r="H16" s="3"/>
      <c r="I16" s="3"/>
      <c r="J16" s="3"/>
    </row>
    <row r="17" spans="1:10" x14ac:dyDescent="0.25">
      <c r="A17" s="541"/>
      <c r="B17" s="3"/>
      <c r="C17" s="3"/>
      <c r="D17" s="3"/>
      <c r="E17" s="3"/>
      <c r="F17" s="3"/>
      <c r="G17" s="3"/>
      <c r="H17" s="3"/>
      <c r="I17" s="3"/>
      <c r="J17" s="3"/>
    </row>
    <row r="18" spans="1:10" x14ac:dyDescent="0.25">
      <c r="A18" s="541"/>
      <c r="B18" s="3"/>
      <c r="C18" s="3"/>
      <c r="D18" s="3"/>
      <c r="E18" s="3"/>
      <c r="F18" s="3"/>
      <c r="G18" s="3"/>
      <c r="H18" s="3"/>
      <c r="I18" s="3"/>
      <c r="J18" s="3"/>
    </row>
    <row r="19" spans="1:10" x14ac:dyDescent="0.25">
      <c r="A19" s="541"/>
      <c r="B19" s="3"/>
      <c r="C19" s="3"/>
      <c r="D19" s="3"/>
      <c r="E19" s="3"/>
      <c r="F19" s="3"/>
      <c r="G19" s="3"/>
      <c r="H19" s="3"/>
      <c r="I19" s="3"/>
      <c r="J19" s="3"/>
    </row>
    <row r="20" spans="1:10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</row>
    <row r="21" spans="1:10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</row>
    <row r="22" spans="1:10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</row>
    <row r="23" spans="1:10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</row>
    <row r="24" spans="1:10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</row>
    <row r="25" spans="1:10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</row>
    <row r="26" spans="1:10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</row>
    <row r="27" spans="1:10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</row>
    <row r="28" spans="1:10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</row>
    <row r="29" spans="1:10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</row>
    <row r="30" spans="1:10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</row>
    <row r="31" spans="1:10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</row>
    <row r="32" spans="1:10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</row>
    <row r="33" spans="1:10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</row>
    <row r="34" spans="1:10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</row>
    <row r="35" spans="1:10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</row>
    <row r="36" spans="1:10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</row>
    <row r="37" spans="1:10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</row>
    <row r="38" spans="1:10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</row>
    <row r="39" spans="1:10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</row>
    <row r="40" spans="1:10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</row>
    <row r="41" spans="1:10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</row>
    <row r="42" spans="1:10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</row>
    <row r="43" spans="1:10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</row>
    <row r="44" spans="1:10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</row>
    <row r="45" spans="1:10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</row>
    <row r="46" spans="1:10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</row>
    <row r="47" spans="1:10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</row>
    <row r="48" spans="1:10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</row>
    <row r="49" spans="1:10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</row>
    <row r="50" spans="1:10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</row>
    <row r="51" spans="1:10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</row>
    <row r="52" spans="1:10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</row>
    <row r="53" spans="1:10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</row>
    <row r="54" spans="1:10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</row>
    <row r="55" spans="1:10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</row>
    <row r="56" spans="1:10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</row>
    <row r="57" spans="1:10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</row>
    <row r="58" spans="1:10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</row>
  </sheetData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C5EC-CB47-4759-BB4B-E0071B37FC5D}">
  <sheetPr codeName="Sheet6"/>
  <dimension ref="B1:F13"/>
  <sheetViews>
    <sheetView zoomScale="90" zoomScaleNormal="90" workbookViewId="0">
      <selection activeCell="H16" sqref="H16"/>
    </sheetView>
  </sheetViews>
  <sheetFormatPr defaultRowHeight="15" x14ac:dyDescent="0.25"/>
  <cols>
    <col min="1" max="1" width="2.7109375" customWidth="1"/>
    <col min="2" max="2" width="15.28515625" customWidth="1"/>
    <col min="3" max="3" width="9.7109375" customWidth="1"/>
    <col min="4" max="4" width="9.85546875" bestFit="1" customWidth="1"/>
    <col min="5" max="5" width="9.140625" customWidth="1"/>
    <col min="6" max="6" width="9" customWidth="1"/>
  </cols>
  <sheetData>
    <row r="1" spans="2:6" ht="15.75" thickBot="1" x14ac:dyDescent="0.3">
      <c r="B1" s="554" t="s">
        <v>310</v>
      </c>
      <c r="C1" s="332"/>
      <c r="D1" s="332"/>
      <c r="E1" s="332"/>
      <c r="F1" s="332"/>
    </row>
    <row r="2" spans="2:6" ht="15.75" customHeight="1" x14ac:dyDescent="0.25">
      <c r="B2" s="403"/>
      <c r="C2" s="639" t="s">
        <v>307</v>
      </c>
      <c r="D2" s="639"/>
      <c r="E2" s="639"/>
      <c r="F2" s="640" t="s">
        <v>137</v>
      </c>
    </row>
    <row r="3" spans="2:6" ht="15.75" thickBot="1" x14ac:dyDescent="0.3">
      <c r="B3" s="405"/>
      <c r="C3" s="620" t="str">
        <f>'Table 8'!B3</f>
        <v>2023</v>
      </c>
      <c r="D3" s="620" t="str">
        <f>'Table 8'!C3</f>
        <v>2024</v>
      </c>
      <c r="E3" s="620" t="str">
        <f>'Table 8'!D3</f>
        <v>2025</v>
      </c>
      <c r="F3" s="641"/>
    </row>
    <row r="4" spans="2:6" ht="16.5" x14ac:dyDescent="0.3">
      <c r="B4" s="407" t="s">
        <v>300</v>
      </c>
      <c r="C4" s="436">
        <f>C5+C6</f>
        <v>45.391323999999997</v>
      </c>
      <c r="D4" s="436">
        <f>D5+D6</f>
        <v>44.707492600000002</v>
      </c>
      <c r="E4" s="436">
        <f>E5+E6</f>
        <v>94.6778355</v>
      </c>
      <c r="F4" s="409">
        <f>IF(D4=0,0,E4/D4*100-100)</f>
        <v>111.77174114211002</v>
      </c>
    </row>
    <row r="5" spans="2:6" x14ac:dyDescent="0.25">
      <c r="B5" s="413" t="s">
        <v>301</v>
      </c>
      <c r="C5" s="437">
        <v>13.540488</v>
      </c>
      <c r="D5" s="437">
        <v>23.875475000000002</v>
      </c>
      <c r="E5" s="437">
        <v>35.701489500000001</v>
      </c>
      <c r="F5" s="414">
        <f t="shared" ref="F5:F11" si="0">IF(D5=0,0,E5/D5*100-100)</f>
        <v>49.532059571589656</v>
      </c>
    </row>
    <row r="6" spans="2:6" x14ac:dyDescent="0.25">
      <c r="B6" s="413" t="s">
        <v>302</v>
      </c>
      <c r="C6" s="437">
        <v>31.850836000000001</v>
      </c>
      <c r="D6" s="437">
        <v>20.8320176</v>
      </c>
      <c r="E6" s="437">
        <v>58.976345999999999</v>
      </c>
      <c r="F6" s="414">
        <f t="shared" si="0"/>
        <v>183.10434031123322</v>
      </c>
    </row>
    <row r="7" spans="2:6" ht="16.5" x14ac:dyDescent="0.3">
      <c r="B7" s="420" t="s">
        <v>303</v>
      </c>
      <c r="C7" s="438">
        <v>51.603251899999997</v>
      </c>
      <c r="D7" s="438">
        <v>9.7108000000000008</v>
      </c>
      <c r="E7" s="438">
        <v>4.35175</v>
      </c>
      <c r="F7" s="421">
        <f>IF(D7=0,0,E7/D7*100-100)</f>
        <v>-55.186493388804223</v>
      </c>
    </row>
    <row r="8" spans="2:6" ht="16.5" x14ac:dyDescent="0.3">
      <c r="B8" s="420" t="s">
        <v>304</v>
      </c>
      <c r="C8" s="438">
        <v>2</v>
      </c>
      <c r="D8" s="438">
        <v>0</v>
      </c>
      <c r="E8" s="438">
        <v>0</v>
      </c>
      <c r="F8" s="421">
        <f t="shared" si="0"/>
        <v>0</v>
      </c>
    </row>
    <row r="9" spans="2:6" ht="16.5" x14ac:dyDescent="0.3">
      <c r="B9" s="420" t="s">
        <v>305</v>
      </c>
      <c r="C9" s="435">
        <v>0</v>
      </c>
      <c r="D9" s="438">
        <v>0</v>
      </c>
      <c r="E9" s="438">
        <v>11</v>
      </c>
      <c r="F9" s="421">
        <f t="shared" si="0"/>
        <v>0</v>
      </c>
    </row>
    <row r="10" spans="2:6" ht="16.5" x14ac:dyDescent="0.3">
      <c r="B10" s="420" t="s">
        <v>306</v>
      </c>
      <c r="C10" s="440">
        <v>0</v>
      </c>
      <c r="D10" s="438">
        <v>0.82499999999999996</v>
      </c>
      <c r="E10" s="438">
        <v>0.02</v>
      </c>
      <c r="F10" s="421">
        <f t="shared" si="0"/>
        <v>-97.575757575757578</v>
      </c>
    </row>
    <row r="11" spans="2:6" ht="16.5" x14ac:dyDescent="0.3">
      <c r="B11" s="424" t="s">
        <v>90</v>
      </c>
      <c r="C11" s="439">
        <v>4.5987499999999999</v>
      </c>
      <c r="D11" s="439">
        <v>2.5427200000000001</v>
      </c>
      <c r="E11" s="439">
        <v>12.8291</v>
      </c>
      <c r="F11" s="421">
        <f t="shared" si="0"/>
        <v>404.54237981374274</v>
      </c>
    </row>
    <row r="12" spans="2:6" ht="15.75" thickBot="1" x14ac:dyDescent="0.3">
      <c r="B12" s="425" t="s">
        <v>56</v>
      </c>
      <c r="C12" s="441">
        <f t="shared" ref="C12:D12" si="1">C4+C7+C8+C9+C11+C10</f>
        <v>103.5933259</v>
      </c>
      <c r="D12" s="441">
        <f t="shared" si="1"/>
        <v>57.786012600000007</v>
      </c>
      <c r="E12" s="441">
        <f>E4+E7+E8+E9+E11+E10</f>
        <v>122.87868549999999</v>
      </c>
      <c r="F12" s="427">
        <f>IF(D12=0,0,E12/D12*100-100)</f>
        <v>112.64434068254084</v>
      </c>
    </row>
    <row r="13" spans="2:6" x14ac:dyDescent="0.25">
      <c r="B13" t="s">
        <v>311</v>
      </c>
    </row>
  </sheetData>
  <mergeCells count="2">
    <mergeCell ref="C2:E2"/>
    <mergeCell ref="F2:F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53608-EF91-42AD-8F91-234B7F02B3A9}">
  <sheetPr codeName="Sheet14"/>
  <dimension ref="A1:F13"/>
  <sheetViews>
    <sheetView zoomScale="90" zoomScaleNormal="90" workbookViewId="0">
      <selection activeCell="J17" sqref="J17"/>
    </sheetView>
  </sheetViews>
  <sheetFormatPr defaultRowHeight="15" x14ac:dyDescent="0.25"/>
  <cols>
    <col min="1" max="1" width="2.140625" style="3" customWidth="1"/>
    <col min="2" max="2" width="15.28515625" customWidth="1"/>
    <col min="3" max="3" width="9.7109375" customWidth="1"/>
    <col min="4" max="4" width="8.28515625" customWidth="1"/>
    <col min="5" max="5" width="9.140625" customWidth="1"/>
    <col min="6" max="6" width="13.7109375" bestFit="1" customWidth="1"/>
  </cols>
  <sheetData>
    <row r="1" spans="2:6" s="3" customFormat="1" ht="16.5" thickBot="1" x14ac:dyDescent="0.3">
      <c r="B1" s="609" t="s">
        <v>365</v>
      </c>
    </row>
    <row r="2" spans="2:6" ht="15.75" customHeight="1" x14ac:dyDescent="0.25">
      <c r="B2" s="403"/>
      <c r="C2" s="642" t="s">
        <v>297</v>
      </c>
      <c r="D2" s="642"/>
      <c r="E2" s="642"/>
      <c r="F2" s="640" t="s">
        <v>137</v>
      </c>
    </row>
    <row r="3" spans="2:6" ht="15.75" thickBot="1" x14ac:dyDescent="0.3">
      <c r="B3" s="405"/>
      <c r="C3" s="620" t="str">
        <f>'Table 8'!B3</f>
        <v>2023</v>
      </c>
      <c r="D3" s="620" t="str">
        <f>'Table 8'!C3</f>
        <v>2024</v>
      </c>
      <c r="E3" s="620" t="str">
        <f>'Table 8'!D3</f>
        <v>2025</v>
      </c>
      <c r="F3" s="641"/>
    </row>
    <row r="4" spans="2:6" ht="16.5" x14ac:dyDescent="0.3">
      <c r="B4" s="407" t="s">
        <v>300</v>
      </c>
      <c r="C4" s="408">
        <v>82</v>
      </c>
      <c r="D4" s="408">
        <v>71</v>
      </c>
      <c r="E4" s="408">
        <v>105</v>
      </c>
      <c r="F4" s="409">
        <f>IF(D4=0,0,E4/D4*100-100)</f>
        <v>47.887323943661983</v>
      </c>
    </row>
    <row r="5" spans="2:6" x14ac:dyDescent="0.25">
      <c r="B5" s="413" t="s">
        <v>301</v>
      </c>
      <c r="C5" s="442">
        <v>45</v>
      </c>
      <c r="D5" s="442">
        <v>49</v>
      </c>
      <c r="E5" s="442">
        <v>69</v>
      </c>
      <c r="F5" s="414">
        <f t="shared" ref="F5:F12" si="0">IF(D5=0,0,E5/D5*100-100)</f>
        <v>40.816326530612258</v>
      </c>
    </row>
    <row r="6" spans="2:6" x14ac:dyDescent="0.25">
      <c r="B6" s="413" t="s">
        <v>302</v>
      </c>
      <c r="C6" s="442">
        <v>37</v>
      </c>
      <c r="D6" s="442">
        <v>22</v>
      </c>
      <c r="E6" s="442">
        <v>36</v>
      </c>
      <c r="F6" s="414">
        <f t="shared" si="0"/>
        <v>63.636363636363654</v>
      </c>
    </row>
    <row r="7" spans="2:6" ht="16.5" x14ac:dyDescent="0.3">
      <c r="B7" s="420" t="s">
        <v>303</v>
      </c>
      <c r="C7" s="443">
        <v>18</v>
      </c>
      <c r="D7" s="443">
        <v>23</v>
      </c>
      <c r="E7" s="443">
        <v>15</v>
      </c>
      <c r="F7" s="421">
        <f t="shared" si="0"/>
        <v>-34.782608695652172</v>
      </c>
    </row>
    <row r="8" spans="2:6" ht="16.5" x14ac:dyDescent="0.3">
      <c r="B8" s="420" t="s">
        <v>304</v>
      </c>
      <c r="C8" s="443">
        <v>5</v>
      </c>
      <c r="D8" s="443">
        <v>2</v>
      </c>
      <c r="E8" s="443">
        <v>4</v>
      </c>
      <c r="F8" s="421">
        <f t="shared" si="0"/>
        <v>100</v>
      </c>
    </row>
    <row r="9" spans="2:6" ht="16.5" x14ac:dyDescent="0.3">
      <c r="B9" s="420" t="s">
        <v>305</v>
      </c>
      <c r="C9" s="443">
        <v>0</v>
      </c>
      <c r="D9" s="443">
        <v>0</v>
      </c>
      <c r="E9" s="443">
        <v>1</v>
      </c>
      <c r="F9" s="421">
        <f t="shared" si="0"/>
        <v>0</v>
      </c>
    </row>
    <row r="10" spans="2:6" ht="16.5" x14ac:dyDescent="0.3">
      <c r="B10" s="420" t="s">
        <v>306</v>
      </c>
      <c r="C10" s="443">
        <v>2</v>
      </c>
      <c r="D10" s="443">
        <v>3</v>
      </c>
      <c r="E10" s="443">
        <v>12</v>
      </c>
      <c r="F10" s="421">
        <f t="shared" si="0"/>
        <v>300</v>
      </c>
    </row>
    <row r="11" spans="2:6" ht="16.5" x14ac:dyDescent="0.3">
      <c r="B11" s="424" t="s">
        <v>90</v>
      </c>
      <c r="C11" s="444">
        <v>52</v>
      </c>
      <c r="D11" s="444">
        <v>75</v>
      </c>
      <c r="E11" s="444">
        <v>78</v>
      </c>
      <c r="F11" s="421">
        <f t="shared" si="0"/>
        <v>4</v>
      </c>
    </row>
    <row r="12" spans="2:6" ht="15.75" thickBot="1" x14ac:dyDescent="0.3">
      <c r="B12" s="425" t="s">
        <v>56</v>
      </c>
      <c r="C12" s="426">
        <f t="shared" ref="C12:D12" si="1">C4+C7+C8+C9+C10+C11</f>
        <v>159</v>
      </c>
      <c r="D12" s="426">
        <f t="shared" si="1"/>
        <v>174</v>
      </c>
      <c r="E12" s="426">
        <f>E4+E7+E8+E9+E10+E11</f>
        <v>215</v>
      </c>
      <c r="F12" s="427">
        <f t="shared" si="0"/>
        <v>23.563218390804593</v>
      </c>
    </row>
    <row r="13" spans="2:6" x14ac:dyDescent="0.25">
      <c r="B13" s="581" t="s">
        <v>311</v>
      </c>
    </row>
  </sheetData>
  <mergeCells count="2">
    <mergeCell ref="F2:F3"/>
    <mergeCell ref="C2:E2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985" r:id="rId4" name="Button 1">
              <controlPr defaultSize="0" print="0" autoFill="0" autoPict="0" macro="[16]!Planing_Format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66675</xdr:colOff>
                    <xdr:row>0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FFF83-E654-439F-AA6E-50A09E489CBF}">
  <sheetPr codeName="Sheet13"/>
  <dimension ref="A1:E13"/>
  <sheetViews>
    <sheetView zoomScaleNormal="100" workbookViewId="0">
      <selection activeCell="J17" sqref="J17:J18"/>
    </sheetView>
  </sheetViews>
  <sheetFormatPr defaultRowHeight="15" x14ac:dyDescent="0.25"/>
  <cols>
    <col min="1" max="1" width="14.5703125" customWidth="1"/>
    <col min="2" max="2" width="10" customWidth="1"/>
    <col min="3" max="3" width="9.85546875" bestFit="1" customWidth="1"/>
    <col min="4" max="4" width="9.7109375" customWidth="1"/>
    <col min="5" max="5" width="11.5703125" customWidth="1"/>
  </cols>
  <sheetData>
    <row r="1" spans="1:5" ht="18.75" customHeight="1" thickBot="1" x14ac:dyDescent="0.3">
      <c r="A1" s="574" t="s">
        <v>366</v>
      </c>
    </row>
    <row r="2" spans="1:5" ht="15.75" customHeight="1" x14ac:dyDescent="0.25">
      <c r="A2" s="404"/>
      <c r="B2" s="645" t="s">
        <v>308</v>
      </c>
      <c r="C2" s="645"/>
      <c r="D2" s="645"/>
      <c r="E2" s="643" t="s">
        <v>309</v>
      </c>
    </row>
    <row r="3" spans="1:5" ht="15.75" thickBot="1" x14ac:dyDescent="0.3">
      <c r="A3" s="406"/>
      <c r="B3" s="621" t="str">
        <f>'Table 8'!B3</f>
        <v>2023</v>
      </c>
      <c r="C3" s="621" t="str">
        <f>'Table 8'!C3</f>
        <v>2024</v>
      </c>
      <c r="D3" s="621" t="str">
        <f>'Table 8'!D3</f>
        <v>2025</v>
      </c>
      <c r="E3" s="644"/>
    </row>
    <row r="4" spans="1:5" ht="16.5" x14ac:dyDescent="0.3">
      <c r="A4" s="410" t="s">
        <v>300</v>
      </c>
      <c r="B4" s="431">
        <v>82.239125580000007</v>
      </c>
      <c r="C4" s="431">
        <v>59.026577307500006</v>
      </c>
      <c r="D4" s="431">
        <v>16.974060000000001</v>
      </c>
      <c r="E4" s="412">
        <f>IF(C4=0,0,D4/C4*100-100)</f>
        <v>-71.243360577095075</v>
      </c>
    </row>
    <row r="5" spans="1:5" x14ac:dyDescent="0.25">
      <c r="A5" s="415" t="s">
        <v>301</v>
      </c>
      <c r="B5" s="432">
        <v>29.577917579999998</v>
      </c>
      <c r="C5" s="432">
        <v>43.447473700000003</v>
      </c>
      <c r="D5" s="432">
        <v>6.8223149999999997</v>
      </c>
      <c r="E5" s="417">
        <f t="shared" ref="E5:E12" si="0">IF(C5=0,0,D5/C5*100-100)</f>
        <v>-84.29755652283184</v>
      </c>
    </row>
    <row r="6" spans="1:5" x14ac:dyDescent="0.25">
      <c r="A6" s="415" t="s">
        <v>302</v>
      </c>
      <c r="B6" s="432">
        <v>52.661208000000002</v>
      </c>
      <c r="C6" s="432">
        <v>15.5791036075</v>
      </c>
      <c r="D6" s="432">
        <v>10.151745</v>
      </c>
      <c r="E6" s="417">
        <f t="shared" si="0"/>
        <v>-34.837425465783497</v>
      </c>
    </row>
    <row r="7" spans="1:5" ht="16.5" x14ac:dyDescent="0.3">
      <c r="A7" s="422" t="s">
        <v>303</v>
      </c>
      <c r="B7" s="433">
        <v>15.210050000000001</v>
      </c>
      <c r="C7" s="433">
        <v>7.0725499999999997</v>
      </c>
      <c r="D7" s="433">
        <v>24.664000000000001</v>
      </c>
      <c r="E7" s="423">
        <f t="shared" si="0"/>
        <v>248.72853496970686</v>
      </c>
    </row>
    <row r="8" spans="1:5" ht="16.5" x14ac:dyDescent="0.3">
      <c r="A8" s="422" t="s">
        <v>304</v>
      </c>
      <c r="B8" s="433">
        <v>0.2</v>
      </c>
      <c r="C8" s="433">
        <v>5.3295300000000001</v>
      </c>
      <c r="D8" s="433">
        <v>0.6</v>
      </c>
      <c r="E8" s="419">
        <f t="shared" si="0"/>
        <v>-88.741971618510448</v>
      </c>
    </row>
    <row r="9" spans="1:5" ht="16.5" x14ac:dyDescent="0.3">
      <c r="A9" s="422" t="s">
        <v>305</v>
      </c>
      <c r="B9" s="433">
        <v>12</v>
      </c>
      <c r="C9" s="433">
        <v>18</v>
      </c>
      <c r="D9" s="433">
        <v>0</v>
      </c>
      <c r="E9" s="419">
        <f t="shared" si="0"/>
        <v>-100</v>
      </c>
    </row>
    <row r="10" spans="1:5" ht="16.5" x14ac:dyDescent="0.3">
      <c r="A10" s="422" t="s">
        <v>306</v>
      </c>
      <c r="B10" s="433">
        <v>0.14000000000000001</v>
      </c>
      <c r="C10" s="433">
        <v>0.41</v>
      </c>
      <c r="D10" s="433">
        <v>1.8323750000000001</v>
      </c>
      <c r="E10" s="419">
        <f t="shared" si="0"/>
        <v>346.92073170731715</v>
      </c>
    </row>
    <row r="11" spans="1:5" ht="16.5" x14ac:dyDescent="0.3">
      <c r="A11" s="422" t="s">
        <v>90</v>
      </c>
      <c r="B11" s="433">
        <v>12.546739000000001</v>
      </c>
      <c r="C11" s="433">
        <v>9.7812479999999997</v>
      </c>
      <c r="D11" s="433">
        <v>5.3599800000000002</v>
      </c>
      <c r="E11" s="419">
        <f t="shared" si="0"/>
        <v>-45.201471223304011</v>
      </c>
    </row>
    <row r="12" spans="1:5" ht="15.75" thickBot="1" x14ac:dyDescent="0.3">
      <c r="A12" s="428" t="s">
        <v>56</v>
      </c>
      <c r="B12" s="434">
        <f>B4+B7+B8+B9+B10+B11</f>
        <v>122.33591458000001</v>
      </c>
      <c r="C12" s="434">
        <f t="shared" ref="C12:D12" si="1">C4+C7+C8+C9+C10+C11</f>
        <v>99.619905307500005</v>
      </c>
      <c r="D12" s="434">
        <f t="shared" si="1"/>
        <v>49.430415000000004</v>
      </c>
      <c r="E12" s="430">
        <f t="shared" si="0"/>
        <v>-50.380985760404478</v>
      </c>
    </row>
    <row r="13" spans="1:5" x14ac:dyDescent="0.25">
      <c r="A13" t="s">
        <v>311</v>
      </c>
    </row>
  </sheetData>
  <mergeCells count="2">
    <mergeCell ref="E2:E3"/>
    <mergeCell ref="B2:D2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17084-2B01-4ACB-8F7B-3CF5F075A49F}">
  <sheetPr codeName="Sheet15"/>
  <dimension ref="A1:R26"/>
  <sheetViews>
    <sheetView zoomScaleNormal="100" workbookViewId="0">
      <selection activeCell="G13" sqref="G13"/>
    </sheetView>
  </sheetViews>
  <sheetFormatPr defaultRowHeight="15" x14ac:dyDescent="0.25"/>
  <cols>
    <col min="1" max="1" width="14.5703125" customWidth="1"/>
    <col min="2" max="2" width="10" customWidth="1"/>
    <col min="3" max="3" width="9" customWidth="1"/>
    <col min="4" max="4" width="9.7109375" customWidth="1"/>
    <col min="5" max="5" width="9.28515625" customWidth="1"/>
  </cols>
  <sheetData>
    <row r="1" spans="1:18" s="3" customFormat="1" ht="15.75" thickBot="1" x14ac:dyDescent="0.3">
      <c r="A1" s="3" t="s">
        <v>312</v>
      </c>
    </row>
    <row r="2" spans="1:18" ht="15.75" customHeight="1" x14ac:dyDescent="0.25">
      <c r="A2" s="404"/>
      <c r="B2" s="645" t="s">
        <v>298</v>
      </c>
      <c r="C2" s="645"/>
      <c r="D2" s="645"/>
      <c r="E2" s="643" t="s">
        <v>299</v>
      </c>
    </row>
    <row r="3" spans="1:18" ht="15.75" thickBot="1" x14ac:dyDescent="0.3">
      <c r="A3" s="406"/>
      <c r="B3" s="621" t="str">
        <f>'Table 8'!B3</f>
        <v>2023</v>
      </c>
      <c r="C3" s="621" t="str">
        <f>'Table 8'!C3</f>
        <v>2024</v>
      </c>
      <c r="D3" s="621" t="str">
        <f>'Table 8'!D3</f>
        <v>2025</v>
      </c>
      <c r="E3" s="644"/>
    </row>
    <row r="4" spans="1:18" ht="16.5" x14ac:dyDescent="0.3">
      <c r="A4" s="410" t="s">
        <v>300</v>
      </c>
      <c r="B4" s="411">
        <v>105</v>
      </c>
      <c r="C4" s="411">
        <v>124</v>
      </c>
      <c r="D4" s="411">
        <v>21</v>
      </c>
      <c r="E4" s="412">
        <f>IF(C4=0,0,D4/C4*100-100)</f>
        <v>-83.064516129032256</v>
      </c>
    </row>
    <row r="5" spans="1:18" x14ac:dyDescent="0.25">
      <c r="A5" s="415" t="s">
        <v>301</v>
      </c>
      <c r="B5" s="416">
        <v>61</v>
      </c>
      <c r="C5" s="416">
        <v>87</v>
      </c>
      <c r="D5" s="416">
        <v>10</v>
      </c>
      <c r="E5" s="417">
        <f t="shared" ref="E5:E12" si="0">IF(C5=0,0,D5/C5*100-100)</f>
        <v>-88.505747126436788</v>
      </c>
    </row>
    <row r="6" spans="1:18" x14ac:dyDescent="0.25">
      <c r="A6" s="415" t="s">
        <v>302</v>
      </c>
      <c r="B6" s="416">
        <v>44</v>
      </c>
      <c r="C6" s="416">
        <v>37</v>
      </c>
      <c r="D6" s="416">
        <v>11</v>
      </c>
      <c r="E6" s="417">
        <f t="shared" si="0"/>
        <v>-70.270270270270274</v>
      </c>
    </row>
    <row r="7" spans="1:18" ht="16.5" x14ac:dyDescent="0.3">
      <c r="A7" s="422" t="s">
        <v>303</v>
      </c>
      <c r="B7" s="418">
        <v>10</v>
      </c>
      <c r="C7" s="418">
        <v>7</v>
      </c>
      <c r="D7" s="418">
        <v>6</v>
      </c>
      <c r="E7" s="423">
        <f t="shared" si="0"/>
        <v>-14.285714285714292</v>
      </c>
    </row>
    <row r="8" spans="1:18" ht="16.5" x14ac:dyDescent="0.3">
      <c r="A8" s="422" t="s">
        <v>304</v>
      </c>
      <c r="B8" s="418">
        <v>1</v>
      </c>
      <c r="C8" s="418">
        <v>3</v>
      </c>
      <c r="D8" s="418">
        <v>1</v>
      </c>
      <c r="E8" s="419">
        <f t="shared" si="0"/>
        <v>-66.666666666666671</v>
      </c>
    </row>
    <row r="9" spans="1:18" ht="16.5" x14ac:dyDescent="0.3">
      <c r="A9" s="422" t="s">
        <v>305</v>
      </c>
      <c r="B9" s="418">
        <v>1</v>
      </c>
      <c r="C9" s="418">
        <v>1</v>
      </c>
      <c r="D9" s="418">
        <v>0</v>
      </c>
      <c r="E9" s="419">
        <f t="shared" si="0"/>
        <v>-100</v>
      </c>
    </row>
    <row r="10" spans="1:18" ht="16.5" x14ac:dyDescent="0.3">
      <c r="A10" s="422" t="s">
        <v>306</v>
      </c>
      <c r="B10" s="418">
        <v>1</v>
      </c>
      <c r="C10" s="418">
        <v>3</v>
      </c>
      <c r="D10" s="418">
        <v>3</v>
      </c>
      <c r="E10" s="419">
        <f t="shared" si="0"/>
        <v>0</v>
      </c>
    </row>
    <row r="11" spans="1:18" ht="16.5" x14ac:dyDescent="0.3">
      <c r="A11" s="422" t="s">
        <v>90</v>
      </c>
      <c r="B11" s="418">
        <v>101</v>
      </c>
      <c r="C11" s="418">
        <v>138</v>
      </c>
      <c r="D11" s="418">
        <v>84</v>
      </c>
      <c r="E11" s="419">
        <f t="shared" si="0"/>
        <v>-39.130434782608688</v>
      </c>
    </row>
    <row r="12" spans="1:18" ht="15.75" thickBot="1" x14ac:dyDescent="0.3">
      <c r="A12" s="428" t="s">
        <v>56</v>
      </c>
      <c r="B12" s="429">
        <f>B4+B7+B8+B9+B10+B11</f>
        <v>219</v>
      </c>
      <c r="C12" s="429">
        <f>C4+C7+C8+C9+C10+C11</f>
        <v>276</v>
      </c>
      <c r="D12" s="429">
        <f>D4+D7+D8+D9+D10+D11</f>
        <v>115</v>
      </c>
      <c r="E12" s="430">
        <f t="shared" si="0"/>
        <v>-58.333333333333329</v>
      </c>
    </row>
    <row r="13" spans="1:18" x14ac:dyDescent="0.25">
      <c r="A13" s="3" t="s">
        <v>311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</row>
    <row r="14" spans="1:18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</row>
    <row r="15" spans="1:18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</row>
    <row r="16" spans="1:18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</row>
    <row r="17" spans="1:18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</row>
    <row r="18" spans="1:18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</row>
    <row r="19" spans="1:18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</row>
    <row r="20" spans="1:18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</row>
    <row r="21" spans="1:18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</row>
    <row r="22" spans="1:18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</row>
    <row r="23" spans="1:18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</row>
    <row r="24" spans="1:18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</row>
    <row r="25" spans="1:18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</row>
    <row r="26" spans="1:18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</row>
  </sheetData>
  <mergeCells count="2">
    <mergeCell ref="E2:E3"/>
    <mergeCell ref="B2:D2"/>
  </mergeCell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37EEF-A47E-49C2-BDBE-B2A04C0DE301}">
  <sheetPr codeName="Sheet16"/>
  <dimension ref="A1:G24"/>
  <sheetViews>
    <sheetView workbookViewId="0">
      <selection activeCell="I10" sqref="I10"/>
    </sheetView>
  </sheetViews>
  <sheetFormatPr defaultColWidth="9.140625" defaultRowHeight="15" x14ac:dyDescent="0.25"/>
  <cols>
    <col min="1" max="1" width="26.7109375" customWidth="1"/>
    <col min="2" max="2" width="10" customWidth="1"/>
    <col min="3" max="3" width="9.5703125" bestFit="1" customWidth="1"/>
    <col min="4" max="4" width="9.140625" customWidth="1"/>
    <col min="5" max="5" width="9" customWidth="1"/>
    <col min="6" max="6" width="10.5703125" customWidth="1"/>
  </cols>
  <sheetData>
    <row r="1" spans="1:7" ht="15.75" thickBot="1" x14ac:dyDescent="0.3">
      <c r="A1" s="445"/>
      <c r="B1" s="446">
        <v>44256</v>
      </c>
      <c r="C1" s="446">
        <v>44621</v>
      </c>
      <c r="D1" s="446">
        <v>44986</v>
      </c>
      <c r="E1" s="446">
        <v>45352</v>
      </c>
      <c r="F1" s="447">
        <v>45717</v>
      </c>
    </row>
    <row r="2" spans="1:7" ht="15.75" x14ac:dyDescent="0.3">
      <c r="A2" s="451" t="s">
        <v>318</v>
      </c>
      <c r="B2" s="463">
        <f>B3+B4</f>
        <v>256.86364779000002</v>
      </c>
      <c r="C2" s="463">
        <f>C3+C4</f>
        <v>353.74249959000002</v>
      </c>
      <c r="D2" s="463">
        <f>D3+D4</f>
        <v>273.25976560999999</v>
      </c>
      <c r="E2" s="463">
        <f>E3+E4</f>
        <v>334.17297551000001</v>
      </c>
      <c r="F2" s="464">
        <f>F3+F4</f>
        <v>269.17972852999998</v>
      </c>
    </row>
    <row r="3" spans="1:7" ht="16.5" x14ac:dyDescent="0.3">
      <c r="A3" s="465" t="s">
        <v>319</v>
      </c>
      <c r="B3" s="466">
        <v>249.60323271999999</v>
      </c>
      <c r="C3" s="466">
        <v>347.06286804000001</v>
      </c>
      <c r="D3" s="466">
        <v>260.33684381</v>
      </c>
      <c r="E3" s="466">
        <v>313.75149450000004</v>
      </c>
      <c r="F3" s="467">
        <v>257.55028387999999</v>
      </c>
    </row>
    <row r="4" spans="1:7" ht="17.25" thickBot="1" x14ac:dyDescent="0.35">
      <c r="A4" s="468" t="s">
        <v>315</v>
      </c>
      <c r="B4" s="470">
        <v>7.2604150700000005</v>
      </c>
      <c r="C4" s="470">
        <v>6.6796315499999999</v>
      </c>
      <c r="D4" s="470">
        <v>12.922921800000001</v>
      </c>
      <c r="E4" s="470">
        <v>20.421481010000001</v>
      </c>
      <c r="F4" s="471">
        <v>11.62944465</v>
      </c>
    </row>
    <row r="5" spans="1:7" ht="16.5" x14ac:dyDescent="0.3">
      <c r="A5" s="472"/>
      <c r="B5" s="472"/>
      <c r="C5" s="472"/>
      <c r="D5" s="472"/>
      <c r="E5" s="472"/>
      <c r="F5" s="472"/>
      <c r="G5" s="3"/>
    </row>
    <row r="6" spans="1:7" x14ac:dyDescent="0.25">
      <c r="A6" s="575" t="s">
        <v>367</v>
      </c>
      <c r="B6" s="3"/>
      <c r="C6" s="3"/>
      <c r="D6" s="3"/>
      <c r="E6" s="3"/>
      <c r="F6" s="3"/>
      <c r="G6" s="3"/>
    </row>
    <row r="7" spans="1:7" x14ac:dyDescent="0.25">
      <c r="A7" s="3"/>
      <c r="B7" s="3"/>
      <c r="C7" s="3"/>
      <c r="D7" s="3"/>
      <c r="E7" s="3"/>
      <c r="F7" s="3"/>
      <c r="G7" s="3"/>
    </row>
    <row r="8" spans="1:7" x14ac:dyDescent="0.25">
      <c r="A8" s="3"/>
      <c r="B8" s="3"/>
      <c r="C8" s="3"/>
      <c r="D8" s="3"/>
      <c r="E8" s="3"/>
      <c r="F8" s="3"/>
      <c r="G8" s="3"/>
    </row>
    <row r="9" spans="1:7" x14ac:dyDescent="0.25">
      <c r="A9" s="3"/>
      <c r="B9" s="3"/>
      <c r="C9" s="3"/>
      <c r="D9" s="3"/>
      <c r="E9" s="3"/>
      <c r="F9" s="3"/>
      <c r="G9" s="3"/>
    </row>
    <row r="10" spans="1:7" x14ac:dyDescent="0.25">
      <c r="A10" s="3"/>
      <c r="B10" s="3"/>
      <c r="C10" s="3"/>
      <c r="D10" s="3"/>
      <c r="E10" s="3"/>
      <c r="F10" s="3"/>
      <c r="G10" s="3"/>
    </row>
    <row r="11" spans="1:7" x14ac:dyDescent="0.25">
      <c r="A11" s="3"/>
      <c r="B11" s="3"/>
      <c r="C11" s="3"/>
      <c r="D11" s="3"/>
      <c r="E11" s="3"/>
      <c r="F11" s="3"/>
      <c r="G11" s="3"/>
    </row>
    <row r="12" spans="1:7" x14ac:dyDescent="0.25">
      <c r="A12" s="3"/>
      <c r="B12" s="3"/>
      <c r="C12" s="3"/>
      <c r="D12" s="3"/>
      <c r="E12" s="3"/>
      <c r="F12" s="3"/>
      <c r="G12" s="3"/>
    </row>
    <row r="13" spans="1:7" x14ac:dyDescent="0.25">
      <c r="A13" s="3"/>
      <c r="B13" s="3"/>
      <c r="C13" s="3"/>
      <c r="D13" s="3"/>
      <c r="E13" s="3"/>
      <c r="F13" s="3"/>
      <c r="G13" s="3"/>
    </row>
    <row r="14" spans="1:7" x14ac:dyDescent="0.25">
      <c r="A14" s="3"/>
      <c r="B14" s="3"/>
      <c r="C14" s="3"/>
      <c r="D14" s="3"/>
      <c r="E14" s="3"/>
      <c r="F14" s="3"/>
      <c r="G14" s="3"/>
    </row>
    <row r="15" spans="1:7" x14ac:dyDescent="0.25">
      <c r="A15" s="3"/>
      <c r="B15" s="3"/>
      <c r="C15" s="3"/>
      <c r="D15" s="3"/>
      <c r="E15" s="3"/>
      <c r="F15" s="3"/>
      <c r="G15" s="3"/>
    </row>
    <row r="16" spans="1:7" x14ac:dyDescent="0.25">
      <c r="A16" s="3"/>
      <c r="B16" s="3"/>
      <c r="C16" s="3"/>
      <c r="D16" s="3"/>
      <c r="E16" s="3"/>
      <c r="F16" s="3"/>
      <c r="G16" s="3"/>
    </row>
    <row r="17" spans="1:7" x14ac:dyDescent="0.25">
      <c r="A17" s="3"/>
      <c r="B17" s="3"/>
      <c r="C17" s="3"/>
      <c r="D17" s="3"/>
      <c r="E17" s="3"/>
      <c r="F17" s="3"/>
      <c r="G17" s="3"/>
    </row>
    <row r="18" spans="1:7" x14ac:dyDescent="0.25">
      <c r="A18" s="3"/>
      <c r="B18" s="3"/>
      <c r="C18" s="3"/>
      <c r="D18" s="3"/>
      <c r="E18" s="3"/>
      <c r="F18" s="3"/>
      <c r="G18" s="3"/>
    </row>
    <row r="19" spans="1:7" x14ac:dyDescent="0.25">
      <c r="A19" s="3"/>
      <c r="B19" s="3"/>
      <c r="C19" s="3"/>
      <c r="D19" s="3"/>
      <c r="E19" s="3"/>
      <c r="F19" s="3"/>
      <c r="G19" s="3"/>
    </row>
    <row r="20" spans="1:7" x14ac:dyDescent="0.25">
      <c r="A20" s="3" t="s">
        <v>320</v>
      </c>
      <c r="B20" s="3"/>
      <c r="C20" s="3"/>
      <c r="D20" s="3"/>
      <c r="E20" s="3"/>
      <c r="F20" s="3"/>
      <c r="G20" s="3"/>
    </row>
    <row r="21" spans="1:7" x14ac:dyDescent="0.25">
      <c r="A21" s="3"/>
      <c r="B21" s="3"/>
      <c r="C21" s="3"/>
      <c r="D21" s="3"/>
      <c r="E21" s="3"/>
      <c r="F21" s="3"/>
      <c r="G21" s="3"/>
    </row>
    <row r="22" spans="1:7" x14ac:dyDescent="0.25">
      <c r="A22" s="3"/>
      <c r="B22" s="3"/>
      <c r="C22" s="3"/>
      <c r="D22" s="3"/>
      <c r="E22" s="3"/>
      <c r="F22" s="3"/>
      <c r="G22" s="3"/>
    </row>
    <row r="23" spans="1:7" x14ac:dyDescent="0.25">
      <c r="A23" s="3"/>
      <c r="B23" s="3"/>
      <c r="C23" s="3"/>
      <c r="D23" s="3"/>
      <c r="E23" s="3"/>
      <c r="F23" s="3"/>
      <c r="G23" s="3"/>
    </row>
    <row r="24" spans="1:7" x14ac:dyDescent="0.25">
      <c r="A24" s="3"/>
      <c r="B24" s="3"/>
      <c r="C24" s="3"/>
      <c r="D24" s="3"/>
      <c r="E24" s="3"/>
      <c r="F24" s="3"/>
      <c r="G24" s="3"/>
    </row>
  </sheetData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9D9EF-B5EC-466A-A29F-6FC26A15258C}">
  <sheetPr codeName="Sheet12"/>
  <dimension ref="A1:T48"/>
  <sheetViews>
    <sheetView workbookViewId="0">
      <selection activeCell="I7" sqref="I7"/>
    </sheetView>
  </sheetViews>
  <sheetFormatPr defaultColWidth="9.140625" defaultRowHeight="15" x14ac:dyDescent="0.25"/>
  <cols>
    <col min="1" max="1" width="1.5703125" style="3" customWidth="1"/>
    <col min="2" max="2" width="26.7109375" customWidth="1"/>
    <col min="3" max="3" width="10" customWidth="1"/>
    <col min="4" max="4" width="9.5703125" bestFit="1" customWidth="1"/>
    <col min="5" max="5" width="9.140625" customWidth="1"/>
    <col min="6" max="6" width="9" customWidth="1"/>
    <col min="7" max="7" width="10.5703125" customWidth="1"/>
    <col min="9" max="9" width="6.7109375" customWidth="1"/>
    <col min="10" max="10" width="12.5703125" customWidth="1"/>
    <col min="18" max="18" width="12" customWidth="1"/>
    <col min="19" max="19" width="9.140625" customWidth="1"/>
  </cols>
  <sheetData>
    <row r="1" spans="2:20" ht="15.75" thickBot="1" x14ac:dyDescent="0.3">
      <c r="B1" s="445"/>
      <c r="C1" s="446">
        <v>44256</v>
      </c>
      <c r="D1" s="446">
        <v>44621</v>
      </c>
      <c r="E1" s="446">
        <v>44986</v>
      </c>
      <c r="F1" s="446">
        <v>45352</v>
      </c>
      <c r="G1" s="446">
        <v>45717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</row>
    <row r="2" spans="2:20" ht="6" customHeight="1" x14ac:dyDescent="0.3">
      <c r="B2" s="448"/>
      <c r="C2" s="449"/>
      <c r="D2" s="449"/>
      <c r="E2" s="449"/>
      <c r="F2" s="449"/>
      <c r="G2" s="450"/>
      <c r="H2" s="472"/>
      <c r="I2" s="472"/>
      <c r="J2" s="472"/>
      <c r="K2" s="3"/>
      <c r="L2" s="3"/>
      <c r="M2" s="3"/>
      <c r="N2" s="3"/>
      <c r="O2" s="3"/>
      <c r="P2" s="3"/>
      <c r="Q2" s="3"/>
      <c r="R2" s="3"/>
      <c r="S2" s="3"/>
      <c r="T2" s="3"/>
    </row>
    <row r="3" spans="2:20" ht="16.5" x14ac:dyDescent="0.3">
      <c r="B3" s="451" t="s">
        <v>313</v>
      </c>
      <c r="C3" s="452">
        <f>C4+C6</f>
        <v>808</v>
      </c>
      <c r="D3" s="452">
        <f>D4+D6</f>
        <v>823</v>
      </c>
      <c r="E3" s="452">
        <f>E4+E6</f>
        <v>613</v>
      </c>
      <c r="F3" s="452">
        <f>F4+F6</f>
        <v>614</v>
      </c>
      <c r="G3" s="453">
        <f>G4+G6</f>
        <v>518</v>
      </c>
      <c r="H3" s="472"/>
      <c r="I3" s="475"/>
      <c r="J3" s="476"/>
      <c r="K3" s="3"/>
      <c r="L3" s="3"/>
      <c r="M3" s="3"/>
      <c r="N3" s="3"/>
      <c r="O3" s="3"/>
      <c r="P3" s="3"/>
      <c r="Q3" s="3"/>
      <c r="R3" s="3"/>
      <c r="S3" s="3"/>
      <c r="T3" s="3"/>
    </row>
    <row r="4" spans="2:20" ht="16.5" x14ac:dyDescent="0.3">
      <c r="B4" s="454" t="s">
        <v>314</v>
      </c>
      <c r="C4" s="456">
        <v>751</v>
      </c>
      <c r="D4" s="456">
        <v>780</v>
      </c>
      <c r="E4" s="456">
        <v>580</v>
      </c>
      <c r="F4" s="456">
        <v>568</v>
      </c>
      <c r="G4" s="457">
        <v>448</v>
      </c>
      <c r="H4" s="472"/>
      <c r="I4" s="475"/>
      <c r="J4" s="476"/>
      <c r="K4" s="3"/>
      <c r="L4" s="3"/>
      <c r="M4" s="3"/>
      <c r="N4" s="3"/>
      <c r="O4" s="3"/>
      <c r="P4" s="3"/>
      <c r="Q4" s="3"/>
      <c r="R4" s="3"/>
      <c r="S4" s="3"/>
      <c r="T4" s="3"/>
    </row>
    <row r="5" spans="2:20" ht="6.75" customHeight="1" x14ac:dyDescent="0.3">
      <c r="B5" s="458"/>
      <c r="C5" s="459"/>
      <c r="D5" s="459"/>
      <c r="E5" s="459"/>
      <c r="F5" s="459"/>
      <c r="G5" s="460"/>
      <c r="H5" s="472"/>
      <c r="I5" s="475"/>
      <c r="J5" s="476"/>
      <c r="K5" s="3"/>
      <c r="L5" s="3"/>
      <c r="M5" s="3"/>
      <c r="N5" s="3"/>
      <c r="O5" s="3"/>
      <c r="P5" s="3"/>
      <c r="Q5" s="3"/>
      <c r="R5" s="3"/>
      <c r="S5" s="3"/>
      <c r="T5" s="3"/>
    </row>
    <row r="6" spans="2:20" ht="16.5" x14ac:dyDescent="0.3">
      <c r="B6" s="454" t="s">
        <v>315</v>
      </c>
      <c r="C6" s="455">
        <v>57</v>
      </c>
      <c r="D6" s="455">
        <v>43</v>
      </c>
      <c r="E6" s="455">
        <v>33</v>
      </c>
      <c r="F6" s="455">
        <v>46</v>
      </c>
      <c r="G6" s="461">
        <v>70</v>
      </c>
      <c r="H6" s="472"/>
      <c r="I6" s="475"/>
      <c r="J6" s="476"/>
      <c r="K6" s="3"/>
      <c r="L6" s="3"/>
      <c r="M6" s="3"/>
      <c r="N6" s="3"/>
      <c r="O6" s="3"/>
      <c r="P6" s="3"/>
      <c r="Q6" s="3"/>
      <c r="R6" s="3"/>
      <c r="S6" s="3"/>
      <c r="T6" s="3"/>
    </row>
    <row r="7" spans="2:20" ht="16.5" x14ac:dyDescent="0.3">
      <c r="B7" s="462" t="s">
        <v>316</v>
      </c>
      <c r="C7" s="459">
        <v>47</v>
      </c>
      <c r="D7" s="459">
        <v>36</v>
      </c>
      <c r="E7" s="459">
        <v>22</v>
      </c>
      <c r="F7" s="459">
        <v>39</v>
      </c>
      <c r="G7" s="460">
        <v>54</v>
      </c>
      <c r="H7" s="472"/>
      <c r="I7" s="475"/>
      <c r="J7" s="476"/>
      <c r="K7" s="3"/>
      <c r="L7" s="3"/>
      <c r="M7" s="3"/>
      <c r="N7" s="3"/>
      <c r="O7" s="3"/>
      <c r="P7" s="3"/>
      <c r="Q7" s="3"/>
      <c r="R7" s="3"/>
      <c r="S7" s="3"/>
      <c r="T7" s="3"/>
    </row>
    <row r="8" spans="2:20" ht="17.25" thickBot="1" x14ac:dyDescent="0.35">
      <c r="B8" s="473" t="s">
        <v>317</v>
      </c>
      <c r="C8" s="469">
        <v>10</v>
      </c>
      <c r="D8" s="469">
        <v>7</v>
      </c>
      <c r="E8" s="469">
        <v>11</v>
      </c>
      <c r="F8" s="469">
        <v>7</v>
      </c>
      <c r="G8" s="474">
        <v>16</v>
      </c>
      <c r="H8" s="472"/>
      <c r="I8" s="475"/>
      <c r="J8" s="476"/>
      <c r="K8" s="3"/>
      <c r="L8" s="3"/>
      <c r="M8" s="3"/>
      <c r="N8" s="3"/>
      <c r="O8" s="3"/>
      <c r="P8" s="3"/>
      <c r="Q8" s="3"/>
      <c r="R8" s="3"/>
      <c r="S8" s="3"/>
      <c r="T8" s="3"/>
    </row>
    <row r="9" spans="2:20" ht="16.5" x14ac:dyDescent="0.3">
      <c r="B9" s="472"/>
      <c r="C9" s="472"/>
      <c r="D9" s="472"/>
      <c r="E9" s="472"/>
      <c r="F9" s="472"/>
      <c r="G9" s="472"/>
      <c r="H9" s="472"/>
      <c r="I9" s="475"/>
      <c r="J9" s="472"/>
      <c r="K9" s="3"/>
      <c r="L9" s="3"/>
      <c r="M9" s="3"/>
      <c r="N9" s="3"/>
      <c r="O9" s="3"/>
      <c r="P9" s="3"/>
      <c r="Q9" s="3"/>
      <c r="R9" s="3"/>
      <c r="S9" s="3"/>
      <c r="T9" s="3"/>
    </row>
    <row r="10" spans="2:20" x14ac:dyDescent="0.25">
      <c r="B10" s="610" t="s">
        <v>368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</row>
    <row r="11" spans="2:20" x14ac:dyDescent="0.25">
      <c r="B11" s="3" t="s">
        <v>321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</row>
    <row r="12" spans="2:20" x14ac:dyDescent="0.25"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</row>
    <row r="13" spans="2:20" x14ac:dyDescent="0.25"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</row>
    <row r="14" spans="2:20" x14ac:dyDescent="0.25"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spans="2:20" x14ac:dyDescent="0.25"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</row>
    <row r="16" spans="2:20" x14ac:dyDescent="0.25"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</row>
    <row r="17" spans="2:20" x14ac:dyDescent="0.25"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</row>
    <row r="18" spans="2:20" x14ac:dyDescent="0.25"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</row>
    <row r="19" spans="2:20" x14ac:dyDescent="0.25"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</row>
    <row r="20" spans="2:20" x14ac:dyDescent="0.25"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</row>
    <row r="21" spans="2:20" x14ac:dyDescent="0.25"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</row>
    <row r="22" spans="2:20" x14ac:dyDescent="0.25">
      <c r="B22" s="3" t="s">
        <v>320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</row>
    <row r="23" spans="2:20" x14ac:dyDescent="0.25"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</row>
    <row r="24" spans="2:20" x14ac:dyDescent="0.25"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</row>
    <row r="25" spans="2:20" x14ac:dyDescent="0.25"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</row>
    <row r="26" spans="2:20" x14ac:dyDescent="0.25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</row>
    <row r="27" spans="2:20" x14ac:dyDescent="0.25"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</row>
    <row r="28" spans="2:20" x14ac:dyDescent="0.25"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</row>
    <row r="29" spans="2:20" x14ac:dyDescent="0.25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</row>
    <row r="30" spans="2:20" x14ac:dyDescent="0.25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</row>
    <row r="31" spans="2:20" x14ac:dyDescent="0.25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</row>
    <row r="32" spans="2:20" x14ac:dyDescent="0.25"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</row>
    <row r="33" spans="5:20" x14ac:dyDescent="0.25"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</row>
    <row r="34" spans="5:20" x14ac:dyDescent="0.25"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spans="5:20" x14ac:dyDescent="0.25"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</row>
    <row r="36" spans="5:20" x14ac:dyDescent="0.25"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</row>
    <row r="37" spans="5:20" x14ac:dyDescent="0.25"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</row>
    <row r="38" spans="5:20" x14ac:dyDescent="0.25"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</row>
    <row r="39" spans="5:20" x14ac:dyDescent="0.25"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</row>
    <row r="40" spans="5:20" x14ac:dyDescent="0.25"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 spans="5:20" x14ac:dyDescent="0.25"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</row>
    <row r="42" spans="5:20" x14ac:dyDescent="0.25"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</row>
    <row r="43" spans="5:20" x14ac:dyDescent="0.25"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</row>
    <row r="44" spans="5:20" x14ac:dyDescent="0.25"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</row>
    <row r="45" spans="5:20" x14ac:dyDescent="0.25"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</row>
    <row r="46" spans="5:20" x14ac:dyDescent="0.25"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</row>
    <row r="47" spans="5:20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</row>
    <row r="48" spans="5:20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</row>
  </sheetData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B04D6-AA60-4052-93B1-BBC53AAE9DBA}">
  <sheetPr codeName="Sheet17"/>
  <dimension ref="A1:AF38"/>
  <sheetViews>
    <sheetView workbookViewId="0">
      <selection activeCell="C10" sqref="C10"/>
    </sheetView>
  </sheetViews>
  <sheetFormatPr defaultRowHeight="15" x14ac:dyDescent="0.25"/>
  <cols>
    <col min="1" max="1" width="27.5703125" customWidth="1"/>
    <col min="2" max="2" width="9.85546875" bestFit="1" customWidth="1"/>
    <col min="3" max="3" width="9.5703125" customWidth="1"/>
    <col min="4" max="4" width="9.28515625" bestFit="1" customWidth="1"/>
    <col min="5" max="5" width="9.140625" style="3"/>
    <col min="6" max="6" width="24.7109375" style="3" customWidth="1"/>
    <col min="7" max="32" width="9.140625" style="3"/>
  </cols>
  <sheetData>
    <row r="1" spans="1:6" s="3" customFormat="1" ht="15.75" thickBot="1" x14ac:dyDescent="0.3">
      <c r="A1" s="610" t="s">
        <v>369</v>
      </c>
    </row>
    <row r="2" spans="1:6" ht="31.5" thickBot="1" x14ac:dyDescent="0.35">
      <c r="A2" s="477"/>
      <c r="B2" s="478">
        <v>45352</v>
      </c>
      <c r="C2" s="478">
        <v>45717</v>
      </c>
      <c r="D2" s="479" t="s">
        <v>4</v>
      </c>
    </row>
    <row r="3" spans="1:6" ht="16.5" x14ac:dyDescent="0.3">
      <c r="A3" s="480" t="s">
        <v>322</v>
      </c>
      <c r="B3" s="481"/>
      <c r="C3" s="481"/>
      <c r="D3" s="482"/>
    </row>
    <row r="4" spans="1:6" ht="16.5" x14ac:dyDescent="0.3">
      <c r="A4" s="483" t="s">
        <v>323</v>
      </c>
      <c r="B4" s="484">
        <v>795.72949900000003</v>
      </c>
      <c r="C4" s="484">
        <v>888.21552899999995</v>
      </c>
      <c r="D4" s="485">
        <f>(C4/B4-1)*100</f>
        <v>11.622797711562516</v>
      </c>
      <c r="F4" s="510"/>
    </row>
    <row r="5" spans="1:6" ht="16.5" x14ac:dyDescent="0.3">
      <c r="A5" s="483" t="s">
        <v>324</v>
      </c>
      <c r="B5" s="484">
        <v>653.33217999999999</v>
      </c>
      <c r="C5" s="484">
        <v>713.23101300000008</v>
      </c>
      <c r="D5" s="485">
        <f>(C5/B5-1)*100</f>
        <v>9.1682049091780691</v>
      </c>
      <c r="F5" s="510"/>
    </row>
    <row r="6" spans="1:6" ht="16.5" x14ac:dyDescent="0.3">
      <c r="A6" s="483"/>
      <c r="B6" s="484"/>
      <c r="C6" s="484"/>
      <c r="D6" s="485"/>
    </row>
    <row r="7" spans="1:6" ht="16.5" x14ac:dyDescent="0.3">
      <c r="A7" s="486" t="s">
        <v>325</v>
      </c>
      <c r="B7" s="484"/>
      <c r="C7" s="484"/>
      <c r="D7" s="485"/>
    </row>
    <row r="8" spans="1:6" ht="16.5" x14ac:dyDescent="0.3">
      <c r="A8" s="487" t="s">
        <v>326</v>
      </c>
      <c r="B8" s="484">
        <v>169.4</v>
      </c>
      <c r="C8" s="484">
        <v>174.3</v>
      </c>
      <c r="D8" s="485">
        <f>(C8/B8-1)*100</f>
        <v>2.8925619834710758</v>
      </c>
    </row>
    <row r="9" spans="1:6" ht="16.5" x14ac:dyDescent="0.3">
      <c r="A9" s="487" t="s">
        <v>327</v>
      </c>
      <c r="B9" s="488">
        <f>B10+B11+B12</f>
        <v>168.08499999999998</v>
      </c>
      <c r="C9" s="488">
        <f>C10+C11+C12</f>
        <v>170.83799999999999</v>
      </c>
      <c r="D9" s="485">
        <f t="shared" ref="D9:D16" si="0">(C9/B9-1)*100</f>
        <v>1.6378617961150699</v>
      </c>
    </row>
    <row r="10" spans="1:6" ht="16.5" x14ac:dyDescent="0.3">
      <c r="A10" s="489" t="s">
        <v>300</v>
      </c>
      <c r="B10" s="484">
        <v>88.292000000000002</v>
      </c>
      <c r="C10" s="484">
        <v>89.215999999999994</v>
      </c>
      <c r="D10" s="485">
        <f t="shared" si="0"/>
        <v>1.0465274317038809</v>
      </c>
    </row>
    <row r="11" spans="1:6" ht="16.5" x14ac:dyDescent="0.3">
      <c r="A11" s="489" t="s">
        <v>303</v>
      </c>
      <c r="B11" s="484">
        <v>78.706000000000003</v>
      </c>
      <c r="C11" s="484">
        <v>80.521999999999991</v>
      </c>
      <c r="D11" s="485">
        <f t="shared" si="0"/>
        <v>2.3073209158132713</v>
      </c>
    </row>
    <row r="12" spans="1:6" ht="16.5" x14ac:dyDescent="0.3">
      <c r="A12" s="489" t="s">
        <v>328</v>
      </c>
      <c r="B12" s="484">
        <v>1.087</v>
      </c>
      <c r="C12" s="484">
        <v>1.1000000000000001</v>
      </c>
      <c r="D12" s="485">
        <f t="shared" si="0"/>
        <v>1.1959521619135272</v>
      </c>
    </row>
    <row r="13" spans="1:6" ht="16.5" x14ac:dyDescent="0.3">
      <c r="A13" s="489"/>
      <c r="B13" s="484"/>
      <c r="C13" s="484"/>
      <c r="D13" s="485"/>
    </row>
    <row r="14" spans="1:6" ht="16.5" x14ac:dyDescent="0.3">
      <c r="A14" s="490" t="s">
        <v>329</v>
      </c>
      <c r="B14" s="491">
        <f>B15+B16</f>
        <v>33777</v>
      </c>
      <c r="C14" s="491">
        <f>C15+C16</f>
        <v>34461</v>
      </c>
      <c r="D14" s="485">
        <f t="shared" si="0"/>
        <v>2.0250466293631808</v>
      </c>
    </row>
    <row r="15" spans="1:6" ht="16.5" x14ac:dyDescent="0.3">
      <c r="A15" s="489" t="s">
        <v>300</v>
      </c>
      <c r="B15" s="492">
        <v>29032</v>
      </c>
      <c r="C15" s="492">
        <v>29639</v>
      </c>
      <c r="D15" s="485">
        <f>(C15/B15-1)*100</f>
        <v>2.0907963626343395</v>
      </c>
    </row>
    <row r="16" spans="1:6" ht="17.25" thickBot="1" x14ac:dyDescent="0.35">
      <c r="A16" s="493" t="s">
        <v>303</v>
      </c>
      <c r="B16" s="494">
        <v>4745</v>
      </c>
      <c r="C16" s="494">
        <v>4822</v>
      </c>
      <c r="D16" s="495">
        <f t="shared" si="0"/>
        <v>1.6227608008429817</v>
      </c>
    </row>
    <row r="17" spans="1:10" x14ac:dyDescent="0.25">
      <c r="A17" s="611" t="s">
        <v>370</v>
      </c>
      <c r="B17" s="511"/>
      <c r="C17" s="511"/>
      <c r="D17" s="511"/>
    </row>
    <row r="18" spans="1:10" x14ac:dyDescent="0.25">
      <c r="A18" s="398"/>
      <c r="B18" s="519"/>
      <c r="C18" s="519"/>
      <c r="D18" s="519"/>
      <c r="E18" s="398"/>
      <c r="F18" s="398"/>
    </row>
    <row r="19" spans="1:10" x14ac:dyDescent="0.25">
      <c r="A19" s="398"/>
      <c r="B19" s="519"/>
      <c r="C19" s="519"/>
      <c r="D19" s="519"/>
      <c r="E19" s="398"/>
      <c r="F19" s="398"/>
    </row>
    <row r="20" spans="1:10" ht="16.5" x14ac:dyDescent="0.3">
      <c r="A20" s="515"/>
      <c r="B20" s="520"/>
      <c r="C20" s="520"/>
      <c r="D20" s="520"/>
      <c r="E20" s="398"/>
      <c r="F20" s="398"/>
    </row>
    <row r="21" spans="1:10" ht="16.5" x14ac:dyDescent="0.3">
      <c r="A21" s="515"/>
      <c r="B21" s="513"/>
      <c r="C21" s="513"/>
      <c r="D21" s="517"/>
      <c r="E21" s="398"/>
      <c r="F21" s="398"/>
    </row>
    <row r="22" spans="1:10" ht="16.5" x14ac:dyDescent="0.3">
      <c r="A22" s="512"/>
      <c r="B22" s="513"/>
      <c r="C22" s="513"/>
      <c r="D22" s="514"/>
      <c r="E22" s="398"/>
      <c r="F22" s="398"/>
    </row>
    <row r="23" spans="1:10" ht="16.5" x14ac:dyDescent="0.3">
      <c r="A23" s="515"/>
      <c r="B23" s="513"/>
      <c r="C23" s="513"/>
      <c r="D23" s="517"/>
      <c r="E23" s="398"/>
      <c r="F23" s="398"/>
    </row>
    <row r="24" spans="1:10" ht="16.5" x14ac:dyDescent="0.3">
      <c r="A24" s="516"/>
      <c r="B24" s="513"/>
      <c r="C24" s="513"/>
      <c r="D24" s="517"/>
      <c r="E24" s="398"/>
      <c r="F24" s="398"/>
    </row>
    <row r="25" spans="1:10" ht="16.5" x14ac:dyDescent="0.3">
      <c r="A25" s="516"/>
      <c r="B25" s="513"/>
      <c r="C25" s="513"/>
      <c r="D25" s="518"/>
      <c r="E25" s="398"/>
      <c r="F25" s="398"/>
      <c r="J25" s="398"/>
    </row>
    <row r="26" spans="1:10" ht="16.5" x14ac:dyDescent="0.3">
      <c r="A26" s="516"/>
      <c r="B26" s="513"/>
      <c r="C26" s="513"/>
      <c r="D26" s="518"/>
      <c r="E26" s="398"/>
      <c r="F26" s="398"/>
      <c r="J26" s="398"/>
    </row>
    <row r="27" spans="1:10" ht="16.5" x14ac:dyDescent="0.3">
      <c r="A27" s="512"/>
      <c r="B27" s="513"/>
      <c r="C27" s="513"/>
      <c r="D27" s="518"/>
      <c r="E27" s="398"/>
      <c r="F27" s="398"/>
    </row>
    <row r="28" spans="1:10" x14ac:dyDescent="0.25">
      <c r="A28" s="398"/>
      <c r="B28" s="398"/>
      <c r="C28" s="398"/>
      <c r="D28" s="398"/>
      <c r="E28" s="398"/>
      <c r="F28" s="398"/>
    </row>
    <row r="29" spans="1:10" x14ac:dyDescent="0.25">
      <c r="A29" s="398"/>
      <c r="B29" s="398"/>
      <c r="C29" s="398"/>
      <c r="D29" s="398"/>
      <c r="E29" s="398"/>
      <c r="F29" s="398"/>
    </row>
    <row r="30" spans="1:10" x14ac:dyDescent="0.25">
      <c r="A30" s="398"/>
      <c r="B30" s="398"/>
      <c r="C30" s="398"/>
      <c r="D30" s="398"/>
      <c r="E30" s="398"/>
      <c r="F30" s="398"/>
    </row>
    <row r="31" spans="1:10" x14ac:dyDescent="0.25">
      <c r="A31" s="398"/>
      <c r="B31" s="398"/>
      <c r="C31" s="398"/>
      <c r="D31" s="398"/>
      <c r="E31" s="398"/>
      <c r="F31" s="398"/>
    </row>
    <row r="32" spans="1:10" x14ac:dyDescent="0.25">
      <c r="A32" s="398"/>
      <c r="B32" s="398"/>
      <c r="C32" s="398"/>
      <c r="D32" s="398"/>
      <c r="E32" s="398"/>
      <c r="F32" s="398"/>
    </row>
    <row r="33" spans="1:6" x14ac:dyDescent="0.25">
      <c r="A33" s="398"/>
      <c r="B33" s="398"/>
      <c r="C33" s="398"/>
      <c r="D33" s="398"/>
      <c r="E33" s="398"/>
      <c r="F33" s="398"/>
    </row>
    <row r="34" spans="1:6" x14ac:dyDescent="0.25">
      <c r="A34" s="398"/>
      <c r="B34" s="398"/>
      <c r="C34" s="398"/>
      <c r="D34" s="398"/>
      <c r="E34" s="398"/>
      <c r="F34" s="398"/>
    </row>
    <row r="35" spans="1:6" x14ac:dyDescent="0.25">
      <c r="A35" s="398"/>
      <c r="B35" s="398"/>
      <c r="C35" s="398"/>
      <c r="D35" s="398"/>
      <c r="E35" s="398"/>
      <c r="F35" s="398"/>
    </row>
    <row r="36" spans="1:6" x14ac:dyDescent="0.25">
      <c r="A36" s="398"/>
      <c r="B36" s="398"/>
      <c r="C36" s="398"/>
      <c r="D36" s="398"/>
      <c r="E36" s="398"/>
      <c r="F36" s="398"/>
    </row>
    <row r="37" spans="1:6" x14ac:dyDescent="0.25">
      <c r="A37" s="284"/>
      <c r="B37" s="284"/>
      <c r="C37" s="284"/>
      <c r="D37" s="284"/>
      <c r="E37" s="398"/>
      <c r="F37" s="398"/>
    </row>
    <row r="38" spans="1:6" x14ac:dyDescent="0.25">
      <c r="A38" s="284"/>
      <c r="B38" s="284"/>
      <c r="C38" s="284"/>
      <c r="D38" s="284"/>
      <c r="E38" s="398"/>
      <c r="F38" s="398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CB6F9-4A13-478A-9B16-69060674EF69}">
  <dimension ref="A1:V141"/>
  <sheetViews>
    <sheetView zoomScaleNormal="100" workbookViewId="0">
      <selection activeCell="A14" sqref="A14"/>
    </sheetView>
  </sheetViews>
  <sheetFormatPr defaultRowHeight="12.75" x14ac:dyDescent="0.2"/>
  <cols>
    <col min="1" max="1" width="6.5703125" style="50" customWidth="1"/>
    <col min="2" max="2" width="6.140625" style="33" bestFit="1" customWidth="1"/>
    <col min="3" max="3" width="13.7109375" style="33" customWidth="1"/>
    <col min="4" max="10" width="9.140625" style="35"/>
    <col min="11" max="11" width="9.140625" style="33"/>
    <col min="12" max="16384" width="9.140625" style="35"/>
  </cols>
  <sheetData>
    <row r="1" spans="1:22" s="33" customFormat="1" ht="38.25" x14ac:dyDescent="0.2">
      <c r="C1" s="301" t="s">
        <v>34</v>
      </c>
      <c r="E1" s="302" t="s">
        <v>226</v>
      </c>
    </row>
    <row r="2" spans="1:22" s="33" customFormat="1" ht="15" x14ac:dyDescent="0.2">
      <c r="A2" s="625">
        <v>2022</v>
      </c>
      <c r="B2" s="33" t="s">
        <v>35</v>
      </c>
      <c r="C2" s="48">
        <v>-0.99370548700971995</v>
      </c>
      <c r="E2" s="302"/>
    </row>
    <row r="3" spans="1:22" s="33" customFormat="1" ht="15" x14ac:dyDescent="0.2">
      <c r="A3" s="625"/>
      <c r="B3" s="33" t="s">
        <v>36</v>
      </c>
      <c r="C3" s="48">
        <v>0.18553904233240814</v>
      </c>
      <c r="E3" s="302"/>
    </row>
    <row r="4" spans="1:22" s="33" customFormat="1" ht="15" x14ac:dyDescent="0.2">
      <c r="A4" s="625"/>
      <c r="B4" s="33" t="s">
        <v>37</v>
      </c>
      <c r="C4" s="48">
        <v>6.5011021334314876</v>
      </c>
      <c r="E4" s="302"/>
    </row>
    <row r="5" spans="1:22" s="33" customFormat="1" ht="15" x14ac:dyDescent="0.2">
      <c r="A5" s="625"/>
      <c r="B5" s="33" t="s">
        <v>38</v>
      </c>
      <c r="C5" s="48">
        <v>7.6147678084302868</v>
      </c>
      <c r="E5" s="302"/>
    </row>
    <row r="6" spans="1:22" s="33" customFormat="1" x14ac:dyDescent="0.2">
      <c r="A6" s="625">
        <v>2023</v>
      </c>
      <c r="B6" s="33" t="s">
        <v>35</v>
      </c>
      <c r="C6" s="48">
        <v>11.192627685259964</v>
      </c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</row>
    <row r="7" spans="1:22" x14ac:dyDescent="0.2">
      <c r="A7" s="625"/>
      <c r="B7" s="33" t="s">
        <v>36</v>
      </c>
      <c r="C7" s="48">
        <v>12.13128053567425</v>
      </c>
      <c r="D7" s="33"/>
      <c r="E7" s="33"/>
      <c r="F7" s="33"/>
      <c r="G7" s="33"/>
      <c r="H7" s="33"/>
      <c r="I7" s="33"/>
      <c r="J7" s="33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</row>
    <row r="8" spans="1:22" x14ac:dyDescent="0.2">
      <c r="A8" s="625"/>
      <c r="B8" s="33" t="s">
        <v>37</v>
      </c>
      <c r="C8" s="48">
        <v>9.222075931510588</v>
      </c>
      <c r="D8" s="33"/>
      <c r="E8" s="33"/>
      <c r="F8" s="33"/>
      <c r="G8" s="33"/>
      <c r="H8" s="33"/>
      <c r="I8" s="33"/>
      <c r="J8" s="33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</row>
    <row r="9" spans="1:22" x14ac:dyDescent="0.2">
      <c r="A9" s="625"/>
      <c r="B9" s="33" t="s">
        <v>38</v>
      </c>
      <c r="C9" s="48">
        <v>5.9161330900550553</v>
      </c>
      <c r="D9" s="33"/>
      <c r="E9" s="33"/>
      <c r="F9" s="33"/>
      <c r="G9" s="33"/>
      <c r="H9" s="33"/>
      <c r="I9" s="33"/>
      <c r="J9" s="33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</row>
    <row r="10" spans="1:22" x14ac:dyDescent="0.2">
      <c r="A10" s="625">
        <v>2024</v>
      </c>
      <c r="B10" s="33" t="s">
        <v>35</v>
      </c>
      <c r="C10" s="48">
        <v>6.5651998638557814</v>
      </c>
      <c r="D10" s="33"/>
      <c r="E10" s="33"/>
      <c r="F10" s="33"/>
      <c r="G10" s="33"/>
      <c r="H10" s="33"/>
      <c r="I10" s="33"/>
      <c r="J10" s="33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</row>
    <row r="11" spans="1:22" x14ac:dyDescent="0.2">
      <c r="A11" s="625"/>
      <c r="B11" s="33" t="s">
        <v>36</v>
      </c>
      <c r="C11" s="48">
        <v>4.1322135900471579</v>
      </c>
      <c r="D11" s="33"/>
      <c r="E11" s="33"/>
      <c r="F11" s="33"/>
      <c r="G11" s="33"/>
      <c r="H11" s="33"/>
      <c r="I11" s="33"/>
      <c r="J11" s="33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</row>
    <row r="12" spans="1:22" x14ac:dyDescent="0.2">
      <c r="A12" s="625"/>
      <c r="B12" s="33" t="s">
        <v>37</v>
      </c>
      <c r="C12" s="48">
        <v>1.153008836164247</v>
      </c>
      <c r="D12" s="33"/>
      <c r="E12" s="33"/>
      <c r="F12" s="33"/>
      <c r="G12" s="33"/>
      <c r="H12" s="33"/>
      <c r="I12" s="33"/>
      <c r="J12" s="33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</row>
    <row r="13" spans="1:22" x14ac:dyDescent="0.2">
      <c r="A13" s="625"/>
      <c r="B13" s="33" t="s">
        <v>38</v>
      </c>
      <c r="C13" s="48">
        <v>3.5624000412732642</v>
      </c>
      <c r="D13" s="33"/>
      <c r="E13" s="33"/>
      <c r="F13" s="33"/>
      <c r="G13" s="33"/>
      <c r="H13" s="33"/>
      <c r="I13" s="33"/>
      <c r="J13" s="33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</row>
    <row r="14" spans="1:22" x14ac:dyDescent="0.2">
      <c r="A14" s="50">
        <v>2025</v>
      </c>
      <c r="B14" s="33" t="s">
        <v>35</v>
      </c>
      <c r="C14" s="48">
        <v>1.4795364359107452</v>
      </c>
      <c r="D14" s="33"/>
      <c r="E14" s="33"/>
      <c r="F14" s="33"/>
      <c r="G14" s="33"/>
      <c r="H14" s="33"/>
      <c r="I14" s="33"/>
      <c r="J14" s="33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</row>
    <row r="15" spans="1:22" x14ac:dyDescent="0.2">
      <c r="D15" s="33"/>
      <c r="E15" s="33"/>
      <c r="F15" s="33"/>
      <c r="G15" s="33"/>
      <c r="H15" s="33"/>
      <c r="I15" s="33"/>
      <c r="J15" s="33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</row>
    <row r="16" spans="1:22" x14ac:dyDescent="0.2">
      <c r="D16" s="33"/>
      <c r="E16" s="33"/>
      <c r="F16" s="33"/>
      <c r="G16" s="33"/>
      <c r="H16" s="33"/>
      <c r="I16" s="33"/>
      <c r="J16" s="33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2" x14ac:dyDescent="0.2">
      <c r="D17" s="33"/>
      <c r="E17" s="33"/>
      <c r="F17" s="33"/>
      <c r="G17" s="33"/>
      <c r="H17" s="33"/>
      <c r="I17" s="33"/>
      <c r="J17" s="33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</row>
    <row r="18" spans="1:22" x14ac:dyDescent="0.2">
      <c r="D18" s="33"/>
      <c r="E18" s="33"/>
      <c r="F18" s="33"/>
      <c r="G18" s="33"/>
      <c r="H18" s="33"/>
      <c r="I18" s="33"/>
      <c r="J18" s="33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</row>
    <row r="19" spans="1:22" x14ac:dyDescent="0.2">
      <c r="D19" s="33"/>
      <c r="E19" s="33"/>
      <c r="F19" s="33"/>
      <c r="G19" s="33"/>
      <c r="H19" s="33"/>
      <c r="I19" s="33"/>
      <c r="J19" s="33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</row>
    <row r="20" spans="1:22" s="33" customFormat="1" ht="13.5" x14ac:dyDescent="0.2">
      <c r="A20" s="50"/>
      <c r="E20" s="51" t="s">
        <v>33</v>
      </c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</row>
    <row r="21" spans="1:22" s="33" customFormat="1" x14ac:dyDescent="0.2">
      <c r="A21" s="50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</row>
    <row r="22" spans="1:22" s="33" customFormat="1" x14ac:dyDescent="0.2">
      <c r="A22" s="50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</row>
    <row r="23" spans="1:22" s="33" customFormat="1" x14ac:dyDescent="0.2">
      <c r="A23" s="50"/>
    </row>
    <row r="24" spans="1:22" s="33" customFormat="1" x14ac:dyDescent="0.2">
      <c r="A24" s="50"/>
    </row>
    <row r="25" spans="1:22" s="33" customFormat="1" x14ac:dyDescent="0.2">
      <c r="A25" s="50"/>
    </row>
    <row r="26" spans="1:22" s="33" customFormat="1" x14ac:dyDescent="0.2">
      <c r="A26" s="50"/>
    </row>
    <row r="27" spans="1:22" s="33" customFormat="1" x14ac:dyDescent="0.2">
      <c r="A27" s="50"/>
    </row>
    <row r="28" spans="1:22" s="33" customFormat="1" x14ac:dyDescent="0.2">
      <c r="A28" s="50"/>
    </row>
    <row r="29" spans="1:22" s="33" customFormat="1" x14ac:dyDescent="0.2">
      <c r="A29" s="50"/>
    </row>
    <row r="30" spans="1:22" s="33" customFormat="1" x14ac:dyDescent="0.2">
      <c r="A30" s="50"/>
    </row>
    <row r="31" spans="1:22" s="33" customFormat="1" x14ac:dyDescent="0.2">
      <c r="A31" s="50"/>
    </row>
    <row r="32" spans="1:22" s="33" customFormat="1" x14ac:dyDescent="0.2">
      <c r="A32" s="50"/>
    </row>
    <row r="33" spans="1:1" s="33" customFormat="1" x14ac:dyDescent="0.2">
      <c r="A33" s="50"/>
    </row>
    <row r="34" spans="1:1" s="33" customFormat="1" x14ac:dyDescent="0.2">
      <c r="A34" s="50"/>
    </row>
    <row r="35" spans="1:1" s="33" customFormat="1" x14ac:dyDescent="0.2">
      <c r="A35" s="50"/>
    </row>
    <row r="36" spans="1:1" s="33" customFormat="1" x14ac:dyDescent="0.2">
      <c r="A36" s="50"/>
    </row>
    <row r="37" spans="1:1" s="33" customFormat="1" x14ac:dyDescent="0.2">
      <c r="A37" s="50"/>
    </row>
    <row r="38" spans="1:1" s="33" customFormat="1" x14ac:dyDescent="0.2">
      <c r="A38" s="50"/>
    </row>
    <row r="39" spans="1:1" s="33" customFormat="1" x14ac:dyDescent="0.2">
      <c r="A39" s="50"/>
    </row>
    <row r="40" spans="1:1" s="33" customFormat="1" x14ac:dyDescent="0.2">
      <c r="A40" s="50"/>
    </row>
    <row r="41" spans="1:1" s="33" customFormat="1" x14ac:dyDescent="0.2">
      <c r="A41" s="50"/>
    </row>
    <row r="42" spans="1:1" s="33" customFormat="1" x14ac:dyDescent="0.2">
      <c r="A42" s="50"/>
    </row>
    <row r="43" spans="1:1" s="33" customFormat="1" x14ac:dyDescent="0.2">
      <c r="A43" s="50"/>
    </row>
    <row r="44" spans="1:1" s="33" customFormat="1" x14ac:dyDescent="0.2">
      <c r="A44" s="50"/>
    </row>
    <row r="45" spans="1:1" s="33" customFormat="1" x14ac:dyDescent="0.2">
      <c r="A45" s="50"/>
    </row>
    <row r="46" spans="1:1" s="33" customFormat="1" x14ac:dyDescent="0.2">
      <c r="A46" s="50"/>
    </row>
    <row r="47" spans="1:1" s="33" customFormat="1" x14ac:dyDescent="0.2">
      <c r="A47" s="50"/>
    </row>
    <row r="48" spans="1:1" s="33" customFormat="1" x14ac:dyDescent="0.2">
      <c r="A48" s="50"/>
    </row>
    <row r="49" spans="1:1" s="33" customFormat="1" x14ac:dyDescent="0.2">
      <c r="A49" s="50"/>
    </row>
    <row r="50" spans="1:1" s="33" customFormat="1" x14ac:dyDescent="0.2">
      <c r="A50" s="50"/>
    </row>
    <row r="51" spans="1:1" s="33" customFormat="1" x14ac:dyDescent="0.2">
      <c r="A51" s="50"/>
    </row>
    <row r="52" spans="1:1" s="33" customFormat="1" x14ac:dyDescent="0.2">
      <c r="A52" s="50"/>
    </row>
    <row r="53" spans="1:1" s="33" customFormat="1" x14ac:dyDescent="0.2">
      <c r="A53" s="50"/>
    </row>
    <row r="54" spans="1:1" s="33" customFormat="1" x14ac:dyDescent="0.2">
      <c r="A54" s="50"/>
    </row>
    <row r="55" spans="1:1" s="33" customFormat="1" x14ac:dyDescent="0.2">
      <c r="A55" s="50"/>
    </row>
    <row r="56" spans="1:1" s="33" customFormat="1" x14ac:dyDescent="0.2">
      <c r="A56" s="50"/>
    </row>
    <row r="57" spans="1:1" s="33" customFormat="1" x14ac:dyDescent="0.2">
      <c r="A57" s="50"/>
    </row>
    <row r="58" spans="1:1" s="33" customFormat="1" x14ac:dyDescent="0.2">
      <c r="A58" s="50"/>
    </row>
    <row r="59" spans="1:1" s="33" customFormat="1" x14ac:dyDescent="0.2">
      <c r="A59" s="50"/>
    </row>
    <row r="60" spans="1:1" s="33" customFormat="1" x14ac:dyDescent="0.2">
      <c r="A60" s="50"/>
    </row>
    <row r="61" spans="1:1" s="33" customFormat="1" x14ac:dyDescent="0.2">
      <c r="A61" s="50"/>
    </row>
    <row r="62" spans="1:1" s="33" customFormat="1" x14ac:dyDescent="0.2">
      <c r="A62" s="50"/>
    </row>
    <row r="63" spans="1:1" s="33" customFormat="1" x14ac:dyDescent="0.2">
      <c r="A63" s="50"/>
    </row>
    <row r="64" spans="1:1" s="33" customFormat="1" x14ac:dyDescent="0.2">
      <c r="A64" s="50"/>
    </row>
    <row r="65" spans="1:1" s="33" customFormat="1" x14ac:dyDescent="0.2">
      <c r="A65" s="50"/>
    </row>
    <row r="66" spans="1:1" s="33" customFormat="1" x14ac:dyDescent="0.2">
      <c r="A66" s="50"/>
    </row>
    <row r="67" spans="1:1" s="33" customFormat="1" x14ac:dyDescent="0.2">
      <c r="A67" s="50"/>
    </row>
    <row r="68" spans="1:1" s="33" customFormat="1" x14ac:dyDescent="0.2">
      <c r="A68" s="50"/>
    </row>
    <row r="69" spans="1:1" s="33" customFormat="1" x14ac:dyDescent="0.2">
      <c r="A69" s="50"/>
    </row>
    <row r="70" spans="1:1" s="33" customFormat="1" x14ac:dyDescent="0.2">
      <c r="A70" s="50"/>
    </row>
    <row r="71" spans="1:1" s="33" customFormat="1" x14ac:dyDescent="0.2">
      <c r="A71" s="50"/>
    </row>
    <row r="72" spans="1:1" s="33" customFormat="1" x14ac:dyDescent="0.2">
      <c r="A72" s="50"/>
    </row>
    <row r="73" spans="1:1" s="33" customFormat="1" x14ac:dyDescent="0.2">
      <c r="A73" s="50"/>
    </row>
    <row r="74" spans="1:1" s="33" customFormat="1" x14ac:dyDescent="0.2">
      <c r="A74" s="50"/>
    </row>
    <row r="75" spans="1:1" s="33" customFormat="1" x14ac:dyDescent="0.2">
      <c r="A75" s="50"/>
    </row>
    <row r="76" spans="1:1" s="33" customFormat="1" x14ac:dyDescent="0.2">
      <c r="A76" s="50"/>
    </row>
    <row r="77" spans="1:1" s="33" customFormat="1" x14ac:dyDescent="0.2">
      <c r="A77" s="50"/>
    </row>
    <row r="78" spans="1:1" s="33" customFormat="1" x14ac:dyDescent="0.2">
      <c r="A78" s="50"/>
    </row>
    <row r="79" spans="1:1" s="33" customFormat="1" x14ac:dyDescent="0.2">
      <c r="A79" s="50"/>
    </row>
    <row r="80" spans="1:1" s="33" customFormat="1" x14ac:dyDescent="0.2">
      <c r="A80" s="50"/>
    </row>
    <row r="81" spans="1:1" s="33" customFormat="1" x14ac:dyDescent="0.2">
      <c r="A81" s="50"/>
    </row>
    <row r="82" spans="1:1" s="33" customFormat="1" x14ac:dyDescent="0.2">
      <c r="A82" s="50"/>
    </row>
    <row r="83" spans="1:1" s="33" customFormat="1" x14ac:dyDescent="0.2">
      <c r="A83" s="50"/>
    </row>
    <row r="84" spans="1:1" s="33" customFormat="1" x14ac:dyDescent="0.2">
      <c r="A84" s="50"/>
    </row>
    <row r="85" spans="1:1" s="33" customFormat="1" x14ac:dyDescent="0.2">
      <c r="A85" s="50"/>
    </row>
    <row r="86" spans="1:1" s="33" customFormat="1" x14ac:dyDescent="0.2">
      <c r="A86" s="50"/>
    </row>
    <row r="87" spans="1:1" s="33" customFormat="1" x14ac:dyDescent="0.2">
      <c r="A87" s="50"/>
    </row>
    <row r="88" spans="1:1" s="33" customFormat="1" x14ac:dyDescent="0.2">
      <c r="A88" s="50"/>
    </row>
    <row r="89" spans="1:1" s="33" customFormat="1" x14ac:dyDescent="0.2">
      <c r="A89" s="50"/>
    </row>
    <row r="90" spans="1:1" s="33" customFormat="1" x14ac:dyDescent="0.2">
      <c r="A90" s="50"/>
    </row>
    <row r="91" spans="1:1" s="33" customFormat="1" x14ac:dyDescent="0.2">
      <c r="A91" s="50"/>
    </row>
    <row r="92" spans="1:1" s="33" customFormat="1" x14ac:dyDescent="0.2">
      <c r="A92" s="50"/>
    </row>
    <row r="93" spans="1:1" s="33" customFormat="1" x14ac:dyDescent="0.2">
      <c r="A93" s="50"/>
    </row>
    <row r="94" spans="1:1" s="33" customFormat="1" x14ac:dyDescent="0.2">
      <c r="A94" s="50"/>
    </row>
    <row r="95" spans="1:1" s="33" customFormat="1" x14ac:dyDescent="0.2">
      <c r="A95" s="50"/>
    </row>
    <row r="96" spans="1:1" s="33" customFormat="1" x14ac:dyDescent="0.2">
      <c r="A96" s="50"/>
    </row>
    <row r="97" spans="1:1" s="33" customFormat="1" x14ac:dyDescent="0.2">
      <c r="A97" s="50"/>
    </row>
    <row r="98" spans="1:1" s="33" customFormat="1" x14ac:dyDescent="0.2">
      <c r="A98" s="50"/>
    </row>
    <row r="99" spans="1:1" s="33" customFormat="1" x14ac:dyDescent="0.2">
      <c r="A99" s="50"/>
    </row>
    <row r="100" spans="1:1" s="33" customFormat="1" x14ac:dyDescent="0.2">
      <c r="A100" s="50"/>
    </row>
    <row r="101" spans="1:1" s="33" customFormat="1" x14ac:dyDescent="0.2">
      <c r="A101" s="50"/>
    </row>
    <row r="102" spans="1:1" s="33" customFormat="1" x14ac:dyDescent="0.2">
      <c r="A102" s="50"/>
    </row>
    <row r="103" spans="1:1" s="33" customFormat="1" x14ac:dyDescent="0.2">
      <c r="A103" s="50"/>
    </row>
    <row r="104" spans="1:1" s="33" customFormat="1" x14ac:dyDescent="0.2">
      <c r="A104" s="50"/>
    </row>
    <row r="105" spans="1:1" s="33" customFormat="1" x14ac:dyDescent="0.2">
      <c r="A105" s="50"/>
    </row>
    <row r="106" spans="1:1" s="33" customFormat="1" x14ac:dyDescent="0.2">
      <c r="A106" s="50"/>
    </row>
    <row r="107" spans="1:1" s="33" customFormat="1" x14ac:dyDescent="0.2">
      <c r="A107" s="50"/>
    </row>
    <row r="108" spans="1:1" s="33" customFormat="1" x14ac:dyDescent="0.2">
      <c r="A108" s="50"/>
    </row>
    <row r="109" spans="1:1" s="33" customFormat="1" x14ac:dyDescent="0.2">
      <c r="A109" s="50"/>
    </row>
    <row r="110" spans="1:1" s="33" customFormat="1" x14ac:dyDescent="0.2">
      <c r="A110" s="50"/>
    </row>
    <row r="111" spans="1:1" s="33" customFormat="1" x14ac:dyDescent="0.2">
      <c r="A111" s="50"/>
    </row>
    <row r="112" spans="1:1" s="33" customFormat="1" x14ac:dyDescent="0.2">
      <c r="A112" s="50"/>
    </row>
    <row r="113" spans="1:1" s="33" customFormat="1" x14ac:dyDescent="0.2">
      <c r="A113" s="50"/>
    </row>
    <row r="114" spans="1:1" s="33" customFormat="1" x14ac:dyDescent="0.2">
      <c r="A114" s="50"/>
    </row>
    <row r="115" spans="1:1" s="33" customFormat="1" x14ac:dyDescent="0.2">
      <c r="A115" s="50"/>
    </row>
    <row r="116" spans="1:1" s="33" customFormat="1" x14ac:dyDescent="0.2">
      <c r="A116" s="50"/>
    </row>
    <row r="117" spans="1:1" s="33" customFormat="1" x14ac:dyDescent="0.2">
      <c r="A117" s="50"/>
    </row>
    <row r="118" spans="1:1" s="33" customFormat="1" x14ac:dyDescent="0.2">
      <c r="A118" s="50"/>
    </row>
    <row r="119" spans="1:1" s="33" customFormat="1" x14ac:dyDescent="0.2">
      <c r="A119" s="50"/>
    </row>
    <row r="120" spans="1:1" s="33" customFormat="1" x14ac:dyDescent="0.2">
      <c r="A120" s="50"/>
    </row>
    <row r="121" spans="1:1" s="33" customFormat="1" x14ac:dyDescent="0.2">
      <c r="A121" s="50"/>
    </row>
    <row r="122" spans="1:1" s="33" customFormat="1" x14ac:dyDescent="0.2">
      <c r="A122" s="50"/>
    </row>
    <row r="123" spans="1:1" s="33" customFormat="1" x14ac:dyDescent="0.2">
      <c r="A123" s="50"/>
    </row>
    <row r="124" spans="1:1" s="33" customFormat="1" x14ac:dyDescent="0.2">
      <c r="A124" s="50"/>
    </row>
    <row r="125" spans="1:1" s="33" customFormat="1" x14ac:dyDescent="0.2">
      <c r="A125" s="50"/>
    </row>
    <row r="126" spans="1:1" s="33" customFormat="1" x14ac:dyDescent="0.2">
      <c r="A126" s="50"/>
    </row>
    <row r="127" spans="1:1" s="33" customFormat="1" x14ac:dyDescent="0.2">
      <c r="A127" s="50"/>
    </row>
    <row r="128" spans="1:1" s="33" customFormat="1" x14ac:dyDescent="0.2">
      <c r="A128" s="50"/>
    </row>
    <row r="129" spans="1:1" s="33" customFormat="1" x14ac:dyDescent="0.2">
      <c r="A129" s="50"/>
    </row>
    <row r="130" spans="1:1" s="33" customFormat="1" x14ac:dyDescent="0.2">
      <c r="A130" s="50"/>
    </row>
    <row r="131" spans="1:1" s="33" customFormat="1" x14ac:dyDescent="0.2">
      <c r="A131" s="50"/>
    </row>
    <row r="132" spans="1:1" s="33" customFormat="1" x14ac:dyDescent="0.2">
      <c r="A132" s="50"/>
    </row>
    <row r="133" spans="1:1" s="33" customFormat="1" x14ac:dyDescent="0.2">
      <c r="A133" s="50"/>
    </row>
    <row r="134" spans="1:1" s="33" customFormat="1" x14ac:dyDescent="0.2">
      <c r="A134" s="50"/>
    </row>
    <row r="135" spans="1:1" s="33" customFormat="1" x14ac:dyDescent="0.2">
      <c r="A135" s="50"/>
    </row>
    <row r="136" spans="1:1" s="33" customFormat="1" x14ac:dyDescent="0.2">
      <c r="A136" s="50"/>
    </row>
    <row r="137" spans="1:1" s="33" customFormat="1" x14ac:dyDescent="0.2">
      <c r="A137" s="50"/>
    </row>
    <row r="138" spans="1:1" s="33" customFormat="1" x14ac:dyDescent="0.2">
      <c r="A138" s="50"/>
    </row>
    <row r="139" spans="1:1" s="33" customFormat="1" x14ac:dyDescent="0.2">
      <c r="A139" s="50"/>
    </row>
    <row r="140" spans="1:1" s="33" customFormat="1" x14ac:dyDescent="0.2">
      <c r="A140" s="50"/>
    </row>
    <row r="141" spans="1:1" s="33" customFormat="1" x14ac:dyDescent="0.2">
      <c r="A141" s="50"/>
    </row>
  </sheetData>
  <mergeCells count="3">
    <mergeCell ref="A6:A9"/>
    <mergeCell ref="A10:A13"/>
    <mergeCell ref="A2:A5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DB568-C6D5-4463-8115-4D7423D0A79D}">
  <sheetPr codeName="Sheet18"/>
  <dimension ref="A1:M29"/>
  <sheetViews>
    <sheetView workbookViewId="0">
      <selection activeCell="G15" sqref="G15"/>
    </sheetView>
  </sheetViews>
  <sheetFormatPr defaultRowHeight="15" x14ac:dyDescent="0.25"/>
  <cols>
    <col min="1" max="1" width="27.5703125" customWidth="1"/>
    <col min="2" max="2" width="9.85546875" bestFit="1" customWidth="1"/>
    <col min="3" max="3" width="9.5703125" customWidth="1"/>
    <col min="4" max="4" width="9.28515625" bestFit="1" customWidth="1"/>
    <col min="6" max="6" width="24.7109375" customWidth="1"/>
  </cols>
  <sheetData>
    <row r="1" spans="1:13" x14ac:dyDescent="0.25">
      <c r="A1" s="612" t="s">
        <v>371</v>
      </c>
    </row>
    <row r="2" spans="1:13" ht="31.5" thickBot="1" x14ac:dyDescent="0.35">
      <c r="A2" s="496"/>
      <c r="B2" s="497">
        <v>45352</v>
      </c>
      <c r="C2" s="497">
        <v>45717</v>
      </c>
      <c r="D2" s="497" t="s">
        <v>4</v>
      </c>
      <c r="E2" s="3"/>
      <c r="F2" s="3"/>
      <c r="G2" s="3"/>
      <c r="H2" s="3"/>
      <c r="I2" s="3"/>
      <c r="J2" s="3"/>
      <c r="K2" s="3"/>
      <c r="L2" s="3"/>
      <c r="M2" s="3"/>
    </row>
    <row r="3" spans="1:13" ht="33" x14ac:dyDescent="0.3">
      <c r="A3" s="498" t="s">
        <v>330</v>
      </c>
      <c r="B3" s="499">
        <v>153233</v>
      </c>
      <c r="C3" s="499">
        <v>159832</v>
      </c>
      <c r="D3" s="500">
        <f>(C3/B3-1)*100</f>
        <v>4.3065136099926349</v>
      </c>
      <c r="E3" s="3"/>
      <c r="F3" s="3"/>
      <c r="G3" s="3"/>
      <c r="H3" s="3"/>
      <c r="I3" s="3"/>
      <c r="J3" s="3"/>
      <c r="K3" s="3"/>
      <c r="L3" s="3"/>
      <c r="M3" s="3"/>
    </row>
    <row r="4" spans="1:13" ht="16.5" x14ac:dyDescent="0.3">
      <c r="A4" s="501"/>
      <c r="B4" s="492"/>
      <c r="C4" s="492"/>
      <c r="D4" s="502"/>
      <c r="E4" s="3"/>
      <c r="F4" s="3"/>
      <c r="G4" s="3"/>
      <c r="H4" s="3"/>
      <c r="I4" s="3"/>
      <c r="J4" s="3"/>
      <c r="K4" s="3"/>
      <c r="L4" s="3"/>
      <c r="M4" s="3"/>
    </row>
    <row r="5" spans="1:13" ht="33" x14ac:dyDescent="0.3">
      <c r="A5" s="503" t="s">
        <v>331</v>
      </c>
      <c r="B5" s="491">
        <v>47741.818852000004</v>
      </c>
      <c r="C5" s="491">
        <v>30865.621149099999</v>
      </c>
      <c r="D5" s="504">
        <f>(C5/B5-1)*100</f>
        <v>-35.348878841873088</v>
      </c>
      <c r="E5" s="3"/>
      <c r="F5" s="3"/>
      <c r="G5" s="3"/>
      <c r="H5" s="3"/>
      <c r="I5" s="3"/>
      <c r="J5" s="3"/>
      <c r="K5" s="3"/>
      <c r="L5" s="3"/>
      <c r="M5" s="3"/>
    </row>
    <row r="6" spans="1:13" ht="33" x14ac:dyDescent="0.3">
      <c r="A6" s="505" t="s">
        <v>332</v>
      </c>
      <c r="B6" s="492">
        <v>41560.564340700003</v>
      </c>
      <c r="C6" s="492">
        <v>24924.2709669</v>
      </c>
      <c r="D6" s="506">
        <f>(C6/B6-1)*100</f>
        <v>-40.02903626962587</v>
      </c>
      <c r="E6" s="3"/>
      <c r="F6" s="3"/>
      <c r="G6" s="3"/>
      <c r="H6" s="3"/>
      <c r="I6" s="3"/>
      <c r="J6" s="3"/>
      <c r="K6" s="3"/>
      <c r="L6" s="3"/>
      <c r="M6" s="3"/>
    </row>
    <row r="7" spans="1:13" ht="33" x14ac:dyDescent="0.3">
      <c r="A7" s="505" t="s">
        <v>333</v>
      </c>
      <c r="B7" s="492">
        <v>6181.2545112999987</v>
      </c>
      <c r="C7" s="492">
        <v>5941.3501821999998</v>
      </c>
      <c r="D7" s="507">
        <f>(C7/B7-1)*100</f>
        <v>-3.8811592155189256</v>
      </c>
      <c r="E7" s="3"/>
      <c r="F7" s="3"/>
      <c r="G7" s="3"/>
      <c r="H7" s="3"/>
      <c r="I7" s="3"/>
      <c r="J7" s="3"/>
      <c r="K7" s="3"/>
      <c r="L7" s="3"/>
      <c r="M7" s="3"/>
    </row>
    <row r="8" spans="1:13" ht="16.5" x14ac:dyDescent="0.3">
      <c r="A8" s="505"/>
      <c r="B8" s="492"/>
      <c r="C8" s="492"/>
      <c r="D8" s="507"/>
      <c r="E8" s="3"/>
      <c r="F8" s="3"/>
      <c r="G8" s="3"/>
      <c r="H8" s="3"/>
      <c r="I8" s="3"/>
      <c r="J8" s="3"/>
      <c r="K8" s="3"/>
      <c r="L8" s="3"/>
      <c r="M8" s="3"/>
    </row>
    <row r="9" spans="1:13" ht="17.25" thickBot="1" x14ac:dyDescent="0.35">
      <c r="A9" s="508" t="s">
        <v>334</v>
      </c>
      <c r="B9" s="494">
        <v>32564</v>
      </c>
      <c r="C9" s="494">
        <v>32258</v>
      </c>
      <c r="D9" s="509">
        <f>IF( C9=0,0,(C9/B9-1)*100)</f>
        <v>-0.93968799901732458</v>
      </c>
      <c r="E9" s="3"/>
      <c r="F9" s="3"/>
      <c r="G9" s="3"/>
      <c r="H9" s="3"/>
      <c r="I9" s="3"/>
      <c r="J9" s="3"/>
      <c r="K9" s="3"/>
      <c r="L9" s="3"/>
      <c r="M9" s="3"/>
    </row>
    <row r="10" spans="1:13" x14ac:dyDescent="0.25">
      <c r="A10" s="3" t="s">
        <v>372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5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 x14ac:dyDescent="0.25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x14ac:dyDescent="0.25">
      <c r="E27" s="3"/>
      <c r="F27" s="3"/>
      <c r="G27" s="3"/>
      <c r="H27" s="3"/>
      <c r="I27" s="3"/>
      <c r="J27" s="3"/>
      <c r="K27" s="3"/>
      <c r="L27" s="3"/>
      <c r="M27" s="3"/>
    </row>
    <row r="28" spans="1:13" x14ac:dyDescent="0.25">
      <c r="E28" s="3"/>
      <c r="F28" s="3"/>
      <c r="G28" s="3"/>
      <c r="H28" s="3"/>
      <c r="I28" s="3"/>
      <c r="J28" s="3"/>
      <c r="K28" s="3"/>
      <c r="L28" s="3"/>
      <c r="M28" s="3"/>
    </row>
    <row r="29" spans="1:13" x14ac:dyDescent="0.25">
      <c r="E29" s="3"/>
      <c r="F29" s="3"/>
      <c r="G29" s="3"/>
      <c r="H29" s="3"/>
      <c r="I29" s="3"/>
      <c r="J29" s="3"/>
      <c r="K29" s="3"/>
      <c r="L29" s="3"/>
      <c r="M29" s="3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F35C3-1EC1-47C0-A613-4F46C568A76B}">
  <dimension ref="A1:L26"/>
  <sheetViews>
    <sheetView zoomScale="90" zoomScaleNormal="90" workbookViewId="0">
      <selection activeCell="C25" sqref="C25"/>
    </sheetView>
  </sheetViews>
  <sheetFormatPr defaultRowHeight="15" x14ac:dyDescent="0.25"/>
  <cols>
    <col min="1" max="1" width="10.85546875" customWidth="1"/>
    <col min="2" max="2" width="14.7109375" customWidth="1"/>
  </cols>
  <sheetData>
    <row r="1" spans="1:12" ht="16.5" x14ac:dyDescent="0.3">
      <c r="A1" s="281" t="s">
        <v>3</v>
      </c>
      <c r="B1" s="279" t="s">
        <v>136</v>
      </c>
      <c r="C1" s="64"/>
      <c r="D1" s="276" t="s">
        <v>373</v>
      </c>
      <c r="E1" s="64"/>
      <c r="F1" s="64"/>
      <c r="G1" s="64"/>
      <c r="H1" s="64"/>
      <c r="I1" s="64"/>
      <c r="J1" s="64"/>
      <c r="K1" s="64"/>
      <c r="L1" s="64"/>
    </row>
    <row r="2" spans="1:12" ht="16.5" customHeight="1" x14ac:dyDescent="0.3">
      <c r="A2" s="282">
        <v>2021</v>
      </c>
      <c r="B2" s="280">
        <v>188.53010766</v>
      </c>
      <c r="C2" s="64"/>
      <c r="D2" s="276" t="s">
        <v>184</v>
      </c>
      <c r="E2" s="64"/>
      <c r="F2" s="64"/>
      <c r="G2" s="64"/>
      <c r="H2" s="64"/>
      <c r="I2" s="64"/>
      <c r="J2" s="64"/>
      <c r="K2" s="64"/>
      <c r="L2" s="64"/>
    </row>
    <row r="3" spans="1:12" ht="16.5" customHeight="1" x14ac:dyDescent="0.3">
      <c r="A3" s="282">
        <v>2022</v>
      </c>
      <c r="B3" s="277">
        <v>210.12397448999999</v>
      </c>
      <c r="C3" s="64"/>
      <c r="D3" s="64"/>
      <c r="E3" s="64"/>
      <c r="F3" s="64"/>
      <c r="G3" s="64"/>
      <c r="H3" s="64"/>
      <c r="I3" s="64"/>
      <c r="J3" s="64"/>
      <c r="K3" s="64"/>
      <c r="L3" s="64"/>
    </row>
    <row r="4" spans="1:12" ht="16.5" customHeight="1" x14ac:dyDescent="0.3">
      <c r="A4" s="282">
        <v>2023</v>
      </c>
      <c r="B4" s="277">
        <v>230.45019123999998</v>
      </c>
      <c r="C4" s="64"/>
      <c r="D4" s="64"/>
      <c r="E4" s="64"/>
      <c r="F4" s="64"/>
      <c r="G4" s="64"/>
      <c r="H4" s="64"/>
      <c r="I4" s="64"/>
      <c r="J4" s="64"/>
      <c r="K4" s="64"/>
      <c r="L4" s="64"/>
    </row>
    <row r="5" spans="1:12" ht="16.5" x14ac:dyDescent="0.3">
      <c r="A5" s="282">
        <v>2024</v>
      </c>
      <c r="B5" s="277">
        <v>250.02233125999999</v>
      </c>
      <c r="C5" s="64"/>
      <c r="D5" s="64"/>
      <c r="E5" s="64"/>
      <c r="F5" s="64"/>
      <c r="G5" s="64"/>
      <c r="H5" s="64"/>
      <c r="I5" s="64"/>
      <c r="J5" s="64"/>
      <c r="K5" s="64"/>
      <c r="L5" s="64"/>
    </row>
    <row r="6" spans="1:12" ht="16.5" customHeight="1" thickBot="1" x14ac:dyDescent="0.35">
      <c r="A6" s="283">
        <v>2025</v>
      </c>
      <c r="B6" s="278">
        <v>244.78531488000004</v>
      </c>
      <c r="C6" s="64"/>
      <c r="D6" s="64"/>
      <c r="E6" s="64"/>
      <c r="F6" s="64"/>
      <c r="G6" s="64"/>
      <c r="H6" s="64"/>
      <c r="I6" s="64"/>
      <c r="J6" s="64"/>
      <c r="K6" s="64"/>
      <c r="L6" s="64"/>
    </row>
    <row r="7" spans="1:12" ht="16.5" customHeight="1" x14ac:dyDescent="0.3">
      <c r="A7" s="218"/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</row>
    <row r="13" spans="1:12" ht="16.5" x14ac:dyDescent="0.3">
      <c r="D13" s="64" t="s">
        <v>185</v>
      </c>
    </row>
    <row r="17" spans="1:9" x14ac:dyDescent="0.25">
      <c r="A17" s="284"/>
      <c r="B17" s="284"/>
      <c r="C17" s="284"/>
      <c r="D17" s="284"/>
    </row>
    <row r="18" spans="1:9" x14ac:dyDescent="0.25">
      <c r="A18" s="284"/>
      <c r="B18" s="284"/>
      <c r="C18" s="284"/>
      <c r="D18" s="284"/>
    </row>
    <row r="19" spans="1:9" x14ac:dyDescent="0.25">
      <c r="A19" s="284"/>
      <c r="B19" s="284"/>
      <c r="C19" s="284"/>
      <c r="D19" s="284"/>
    </row>
    <row r="20" spans="1:9" x14ac:dyDescent="0.25">
      <c r="A20" s="284"/>
      <c r="B20" s="284"/>
      <c r="C20" s="284"/>
      <c r="D20" s="284"/>
    </row>
    <row r="21" spans="1:9" x14ac:dyDescent="0.25">
      <c r="A21" s="284"/>
      <c r="B21" s="284"/>
      <c r="C21" s="284"/>
      <c r="D21" s="284"/>
    </row>
    <row r="22" spans="1:9" x14ac:dyDescent="0.25">
      <c r="A22" s="284"/>
      <c r="B22" s="284"/>
      <c r="C22" s="284"/>
      <c r="D22" s="284"/>
    </row>
    <row r="23" spans="1:9" x14ac:dyDescent="0.25">
      <c r="A23" s="284"/>
      <c r="B23" s="284"/>
      <c r="C23" s="284"/>
      <c r="D23" s="284"/>
    </row>
    <row r="24" spans="1:9" x14ac:dyDescent="0.25">
      <c r="A24" s="284"/>
      <c r="B24" s="284"/>
      <c r="C24" s="284"/>
      <c r="D24" s="284"/>
    </row>
    <row r="25" spans="1:9" x14ac:dyDescent="0.25">
      <c r="A25" s="284"/>
      <c r="B25" s="284"/>
      <c r="C25" s="284"/>
      <c r="D25" s="284"/>
    </row>
    <row r="26" spans="1:9" x14ac:dyDescent="0.25">
      <c r="D26" s="284"/>
      <c r="I26" s="284"/>
    </row>
  </sheetData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F76E1-6953-4EC0-A18E-E5886DDA35BF}">
  <dimension ref="B1:E15"/>
  <sheetViews>
    <sheetView tabSelected="1" zoomScale="90" zoomScaleNormal="90" workbookViewId="0">
      <selection activeCell="B14" sqref="B14:E14"/>
    </sheetView>
  </sheetViews>
  <sheetFormatPr defaultRowHeight="15" x14ac:dyDescent="0.25"/>
  <cols>
    <col min="1" max="1" width="2.140625" customWidth="1"/>
    <col min="2" max="2" width="34.85546875" customWidth="1"/>
  </cols>
  <sheetData>
    <row r="1" spans="2:5" ht="17.25" thickBot="1" x14ac:dyDescent="0.35">
      <c r="B1" s="285" t="s">
        <v>186</v>
      </c>
      <c r="C1" s="204"/>
      <c r="D1" s="204"/>
      <c r="E1" s="204"/>
    </row>
    <row r="2" spans="2:5" ht="30.75" thickBot="1" x14ac:dyDescent="0.35">
      <c r="B2" s="205"/>
      <c r="C2" s="206">
        <v>45352</v>
      </c>
      <c r="D2" s="206">
        <v>45717</v>
      </c>
      <c r="E2" s="207" t="s">
        <v>137</v>
      </c>
    </row>
    <row r="3" spans="2:5" ht="16.5" customHeight="1" x14ac:dyDescent="0.3">
      <c r="B3" s="208"/>
      <c r="C3" s="646" t="s">
        <v>138</v>
      </c>
      <c r="D3" s="646"/>
      <c r="E3" s="210"/>
    </row>
    <row r="4" spans="2:5" ht="16.5" customHeight="1" x14ac:dyDescent="0.25">
      <c r="B4" s="211" t="s">
        <v>139</v>
      </c>
      <c r="C4" s="212">
        <f>'Table 23'!C4</f>
        <v>512.41899999999998</v>
      </c>
      <c r="D4" s="212">
        <f>'Table 23'!D4</f>
        <v>554.12300000000005</v>
      </c>
      <c r="E4" s="213">
        <f t="shared" ref="E4:E9" si="0">(D4/C4-1)*100</f>
        <v>8.1386521577068827</v>
      </c>
    </row>
    <row r="5" spans="2:5" ht="16.5" customHeight="1" x14ac:dyDescent="0.25">
      <c r="B5" s="211" t="s">
        <v>140</v>
      </c>
      <c r="C5" s="212">
        <f>'Table 25'!C4</f>
        <v>262.13200000000001</v>
      </c>
      <c r="D5" s="212">
        <f>'Table 25'!D4</f>
        <v>293.76100000000002</v>
      </c>
      <c r="E5" s="213">
        <f t="shared" si="0"/>
        <v>12.066058321761552</v>
      </c>
    </row>
    <row r="6" spans="2:5" ht="16.5" customHeight="1" x14ac:dyDescent="0.25">
      <c r="B6" s="211" t="s">
        <v>141</v>
      </c>
      <c r="C6" s="212">
        <f>C4-C5</f>
        <v>250.28699999999998</v>
      </c>
      <c r="D6" s="212">
        <f>D4-D5</f>
        <v>260.36200000000002</v>
      </c>
      <c r="E6" s="213">
        <f t="shared" si="0"/>
        <v>4.0253788650629341</v>
      </c>
    </row>
    <row r="7" spans="2:5" ht="30" customHeight="1" x14ac:dyDescent="0.3">
      <c r="B7" s="214" t="s">
        <v>142</v>
      </c>
      <c r="C7" s="215">
        <f>'Table 26'!C10</f>
        <v>0.2646687399999994</v>
      </c>
      <c r="D7" s="215">
        <f>'Table 26'!D10</f>
        <v>15.576685119999997</v>
      </c>
      <c r="E7" s="216">
        <f t="shared" si="0"/>
        <v>5785.3512961145443</v>
      </c>
    </row>
    <row r="8" spans="2:5" ht="16.5" customHeight="1" x14ac:dyDescent="0.25">
      <c r="B8" s="211" t="s">
        <v>143</v>
      </c>
      <c r="C8" s="212">
        <f>C5+C7</f>
        <v>262.39666874</v>
      </c>
      <c r="D8" s="212">
        <f>D5+D7</f>
        <v>309.33768512</v>
      </c>
      <c r="E8" s="213">
        <f t="shared" si="0"/>
        <v>17.889333963500988</v>
      </c>
    </row>
    <row r="9" spans="2:5" ht="16.5" customHeight="1" x14ac:dyDescent="0.25">
      <c r="B9" s="211" t="s">
        <v>136</v>
      </c>
      <c r="C9" s="212">
        <f>C4-C8</f>
        <v>250.02233125999999</v>
      </c>
      <c r="D9" s="212">
        <f>D4-D8</f>
        <v>244.78531488000004</v>
      </c>
      <c r="E9" s="213">
        <f t="shared" si="0"/>
        <v>-2.0946194500338189</v>
      </c>
    </row>
    <row r="10" spans="2:5" ht="16.5" customHeight="1" x14ac:dyDescent="0.3">
      <c r="B10" s="219"/>
      <c r="C10" s="220"/>
      <c r="D10" s="220"/>
      <c r="E10" s="221"/>
    </row>
    <row r="11" spans="2:5" ht="16.5" customHeight="1" x14ac:dyDescent="0.3">
      <c r="B11" s="211" t="s">
        <v>144</v>
      </c>
      <c r="C11" s="212"/>
      <c r="D11" s="212"/>
      <c r="E11" s="221"/>
    </row>
    <row r="12" spans="2:5" ht="30" customHeight="1" x14ac:dyDescent="0.3">
      <c r="B12" s="222" t="s">
        <v>145</v>
      </c>
      <c r="C12" s="215">
        <f>C9+C13</f>
        <v>242.70108126</v>
      </c>
      <c r="D12" s="215">
        <f>D9+D13</f>
        <v>236.61829388000004</v>
      </c>
      <c r="E12" s="216">
        <f>(D12/C12-1)*100</f>
        <v>-2.5062877134377493</v>
      </c>
    </row>
    <row r="13" spans="2:5" ht="16.5" customHeight="1" thickBot="1" x14ac:dyDescent="0.35">
      <c r="B13" s="223" t="s">
        <v>146</v>
      </c>
      <c r="C13" s="224">
        <f>'Table 27'!C6</f>
        <v>-7.32125</v>
      </c>
      <c r="D13" s="224">
        <f>'Table 27'!D6</f>
        <v>-8.1670210000000001</v>
      </c>
      <c r="E13" s="225">
        <f>(D13/C13-1)*100</f>
        <v>11.552275909168518</v>
      </c>
    </row>
    <row r="14" spans="2:5" ht="16.5" customHeight="1" x14ac:dyDescent="0.3">
      <c r="B14" s="647" t="s">
        <v>147</v>
      </c>
      <c r="C14" s="647"/>
      <c r="D14" s="647"/>
      <c r="E14" s="647"/>
    </row>
    <row r="15" spans="2:5" ht="16.5" x14ac:dyDescent="0.3">
      <c r="B15" s="64" t="s">
        <v>185</v>
      </c>
    </row>
  </sheetData>
  <mergeCells count="2">
    <mergeCell ref="C3:D3"/>
    <mergeCell ref="B14:E14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EC89C-FBA6-45F7-AFA2-17327B740E87}">
  <dimension ref="B1:E15"/>
  <sheetViews>
    <sheetView zoomScale="90" zoomScaleNormal="90" workbookViewId="0">
      <selection activeCell="D24" sqref="D24"/>
    </sheetView>
  </sheetViews>
  <sheetFormatPr defaultRowHeight="15" x14ac:dyDescent="0.25"/>
  <cols>
    <col min="1" max="1" width="1.85546875" customWidth="1"/>
    <col min="2" max="2" width="34.85546875" customWidth="1"/>
  </cols>
  <sheetData>
    <row r="1" spans="2:5" ht="16.5" customHeight="1" thickBot="1" x14ac:dyDescent="0.35">
      <c r="B1" s="285" t="s">
        <v>187</v>
      </c>
      <c r="C1" s="204"/>
      <c r="D1" s="204"/>
      <c r="E1" s="204"/>
    </row>
    <row r="2" spans="2:5" ht="30.75" customHeight="1" thickBot="1" x14ac:dyDescent="0.35">
      <c r="B2" s="205"/>
      <c r="C2" s="206">
        <f>'Table 22'!C2</f>
        <v>45352</v>
      </c>
      <c r="D2" s="206">
        <f>'Table 22'!D2</f>
        <v>45717</v>
      </c>
      <c r="E2" s="207" t="s">
        <v>137</v>
      </c>
    </row>
    <row r="3" spans="2:5" ht="16.5" customHeight="1" x14ac:dyDescent="0.25">
      <c r="B3" s="226"/>
      <c r="C3" s="646" t="s">
        <v>138</v>
      </c>
      <c r="D3" s="646"/>
      <c r="E3" s="227"/>
    </row>
    <row r="4" spans="2:5" ht="16.5" customHeight="1" x14ac:dyDescent="0.25">
      <c r="B4" s="226" t="s">
        <v>139</v>
      </c>
      <c r="C4" s="228">
        <f>C5+C10</f>
        <v>512.41899999999998</v>
      </c>
      <c r="D4" s="228">
        <f>D5+D10</f>
        <v>554.12300000000005</v>
      </c>
      <c r="E4" s="213">
        <f>(D4/C4-1)*100</f>
        <v>8.1386521577068827</v>
      </c>
    </row>
    <row r="5" spans="2:5" ht="16.5" customHeight="1" x14ac:dyDescent="0.25">
      <c r="B5" s="229" t="s">
        <v>148</v>
      </c>
      <c r="C5" s="230">
        <f>SUM(C6:C9)</f>
        <v>486.70100000000002</v>
      </c>
      <c r="D5" s="230">
        <f>SUM(D6:D9)</f>
        <v>531.78800000000001</v>
      </c>
      <c r="E5" s="213">
        <f>(D5/C5-1)*100</f>
        <v>9.2637985128446445</v>
      </c>
    </row>
    <row r="6" spans="2:5" ht="30" customHeight="1" x14ac:dyDescent="0.25">
      <c r="B6" s="231" t="s">
        <v>149</v>
      </c>
      <c r="C6" s="232">
        <v>63.082000000000001</v>
      </c>
      <c r="D6" s="232">
        <v>56.996000000000002</v>
      </c>
      <c r="E6" s="216">
        <f>(D6/C6-1)*100</f>
        <v>-9.6477600583367629</v>
      </c>
    </row>
    <row r="7" spans="2:5" ht="16.5" customHeight="1" x14ac:dyDescent="0.3">
      <c r="B7" s="233" t="s">
        <v>150</v>
      </c>
      <c r="C7" s="232">
        <f>'Table 24'!C13</f>
        <v>400.51600000000002</v>
      </c>
      <c r="D7" s="232">
        <f>'Table 24'!D13</f>
        <v>446.30700000000002</v>
      </c>
      <c r="E7" s="216">
        <f t="shared" ref="E7:E14" si="0">(D7/C7-1)*100</f>
        <v>11.433001428157684</v>
      </c>
    </row>
    <row r="8" spans="2:5" ht="16.5" x14ac:dyDescent="0.3">
      <c r="B8" s="234" t="s">
        <v>151</v>
      </c>
      <c r="C8" s="235">
        <v>22.68</v>
      </c>
      <c r="D8" s="235">
        <v>28.422999999999998</v>
      </c>
      <c r="E8" s="216">
        <f t="shared" si="0"/>
        <v>25.321869488536141</v>
      </c>
    </row>
    <row r="9" spans="2:5" ht="16.5" x14ac:dyDescent="0.3">
      <c r="B9" s="234" t="s">
        <v>152</v>
      </c>
      <c r="C9" s="235">
        <v>0.42299999999999999</v>
      </c>
      <c r="D9" s="235">
        <v>6.2E-2</v>
      </c>
      <c r="E9" s="216">
        <f t="shared" si="0"/>
        <v>-85.342789598108752</v>
      </c>
    </row>
    <row r="10" spans="2:5" x14ac:dyDescent="0.25">
      <c r="B10" s="229" t="s">
        <v>153</v>
      </c>
      <c r="C10" s="230">
        <f>SUM(C11:C14)</f>
        <v>25.718</v>
      </c>
      <c r="D10" s="230">
        <f>SUM(D11:D14)</f>
        <v>22.334999999999997</v>
      </c>
      <c r="E10" s="236">
        <f t="shared" si="0"/>
        <v>-13.154211058402687</v>
      </c>
    </row>
    <row r="11" spans="2:5" ht="16.5" x14ac:dyDescent="0.3">
      <c r="B11" s="234" t="s">
        <v>154</v>
      </c>
      <c r="C11" s="238">
        <v>14.413</v>
      </c>
      <c r="D11" s="238">
        <v>11.750999999999999</v>
      </c>
      <c r="E11" s="216">
        <f t="shared" si="0"/>
        <v>-18.469437313536396</v>
      </c>
    </row>
    <row r="12" spans="2:5" ht="16.5" x14ac:dyDescent="0.3">
      <c r="B12" s="234" t="s">
        <v>155</v>
      </c>
      <c r="C12" s="238">
        <v>8.4320000000000004</v>
      </c>
      <c r="D12" s="238">
        <v>6.1369999999999996</v>
      </c>
      <c r="E12" s="216">
        <f t="shared" si="0"/>
        <v>-27.217741935483875</v>
      </c>
    </row>
    <row r="13" spans="2:5" ht="16.5" x14ac:dyDescent="0.3">
      <c r="B13" s="234" t="s">
        <v>156</v>
      </c>
      <c r="C13" s="238">
        <v>2.7650000000000001</v>
      </c>
      <c r="D13" s="238">
        <v>2.5190000000000001</v>
      </c>
      <c r="E13" s="216">
        <f t="shared" si="0"/>
        <v>-8.8969258589511764</v>
      </c>
    </row>
    <row r="14" spans="2:5" ht="17.25" thickBot="1" x14ac:dyDescent="0.35">
      <c r="B14" s="239" t="s">
        <v>157</v>
      </c>
      <c r="C14" s="240">
        <v>0.108</v>
      </c>
      <c r="D14" s="240">
        <v>1.9279999999999999</v>
      </c>
      <c r="E14" s="241">
        <f t="shared" si="0"/>
        <v>1685.1851851851852</v>
      </c>
    </row>
    <row r="15" spans="2:5" ht="16.5" x14ac:dyDescent="0.3">
      <c r="B15" s="64" t="s">
        <v>185</v>
      </c>
      <c r="C15" s="64"/>
      <c r="D15" s="64"/>
      <c r="E15" s="64"/>
    </row>
  </sheetData>
  <mergeCells count="1">
    <mergeCell ref="C3:D3"/>
  </mergeCell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2EB74-C603-4C1E-AA96-2232897D0E1E}">
  <dimension ref="B1:E14"/>
  <sheetViews>
    <sheetView zoomScale="90" zoomScaleNormal="90" workbookViewId="0">
      <selection activeCell="H28" sqref="H28"/>
    </sheetView>
  </sheetViews>
  <sheetFormatPr defaultRowHeight="15" x14ac:dyDescent="0.25"/>
  <cols>
    <col min="1" max="1" width="1.140625" customWidth="1"/>
    <col min="2" max="2" width="34.85546875" customWidth="1"/>
  </cols>
  <sheetData>
    <row r="1" spans="2:5" x14ac:dyDescent="0.25">
      <c r="B1" s="76" t="s">
        <v>188</v>
      </c>
    </row>
    <row r="2" spans="2:5" ht="30.75" thickBot="1" x14ac:dyDescent="0.35">
      <c r="B2" s="205"/>
      <c r="C2" s="206">
        <f>'Table 23'!C2</f>
        <v>45352</v>
      </c>
      <c r="D2" s="206">
        <f>'Table 23'!D2</f>
        <v>45717</v>
      </c>
      <c r="E2" s="207" t="s">
        <v>4</v>
      </c>
    </row>
    <row r="3" spans="2:5" ht="16.5" x14ac:dyDescent="0.3">
      <c r="B3" s="209"/>
      <c r="C3" s="646" t="s">
        <v>138</v>
      </c>
      <c r="D3" s="646"/>
      <c r="E3" s="209"/>
    </row>
    <row r="4" spans="2:5" ht="16.5" customHeight="1" x14ac:dyDescent="0.3">
      <c r="B4" s="267" t="s">
        <v>175</v>
      </c>
      <c r="C4" s="268">
        <v>316.834</v>
      </c>
      <c r="D4" s="268">
        <v>357.44999999999993</v>
      </c>
      <c r="E4" s="261">
        <f t="shared" ref="E4:E9" si="0">(D4/C4-1)*100</f>
        <v>12.819331258640144</v>
      </c>
    </row>
    <row r="5" spans="2:5" ht="16.5" x14ac:dyDescent="0.3">
      <c r="B5" s="269" t="s">
        <v>176</v>
      </c>
      <c r="C5" s="268">
        <v>2.35</v>
      </c>
      <c r="D5" s="268">
        <v>2.085</v>
      </c>
      <c r="E5" s="261">
        <f t="shared" si="0"/>
        <v>-11.276595744680851</v>
      </c>
    </row>
    <row r="6" spans="2:5" ht="16.5" customHeight="1" x14ac:dyDescent="0.3">
      <c r="B6" s="270" t="s">
        <v>177</v>
      </c>
      <c r="C6" s="271">
        <v>31.841000000000001</v>
      </c>
      <c r="D6" s="271">
        <v>30.148000000000003</v>
      </c>
      <c r="E6" s="261">
        <f t="shared" si="0"/>
        <v>-5.3170440626864712</v>
      </c>
    </row>
    <row r="7" spans="2:5" ht="16.5" x14ac:dyDescent="0.3">
      <c r="B7" s="269" t="s">
        <v>178</v>
      </c>
      <c r="C7" s="268">
        <v>3.6629999999999998</v>
      </c>
      <c r="D7" s="268">
        <v>4.5869999999999997</v>
      </c>
      <c r="E7" s="261">
        <f t="shared" si="0"/>
        <v>25.225225225225234</v>
      </c>
    </row>
    <row r="8" spans="2:5" ht="16.5" x14ac:dyDescent="0.3">
      <c r="B8" s="269" t="s">
        <v>179</v>
      </c>
      <c r="C8" s="268">
        <v>3.254</v>
      </c>
      <c r="D8" s="268">
        <v>3.4020000000000001</v>
      </c>
      <c r="E8" s="261">
        <f t="shared" si="0"/>
        <v>4.5482483097725845</v>
      </c>
    </row>
    <row r="9" spans="2:5" ht="16.5" x14ac:dyDescent="0.3">
      <c r="B9" s="269" t="s">
        <v>180</v>
      </c>
      <c r="C9" s="268">
        <v>42.573999999999955</v>
      </c>
      <c r="D9" s="268">
        <v>48.635000000000105</v>
      </c>
      <c r="E9" s="261">
        <f t="shared" si="0"/>
        <v>14.2363884060698</v>
      </c>
    </row>
    <row r="10" spans="2:5" ht="16.5" x14ac:dyDescent="0.3">
      <c r="B10" s="269" t="s">
        <v>181</v>
      </c>
      <c r="C10" s="268"/>
      <c r="D10" s="268"/>
      <c r="E10" s="261"/>
    </row>
    <row r="11" spans="2:5" ht="30" customHeight="1" x14ac:dyDescent="0.3">
      <c r="B11" s="267" t="s">
        <v>182</v>
      </c>
      <c r="C11" s="271">
        <v>16.295999999999999</v>
      </c>
      <c r="D11" s="271">
        <v>18.161999999999999</v>
      </c>
      <c r="E11" s="261">
        <f>(D11/C11-1)*100</f>
        <v>11.450662739322537</v>
      </c>
    </row>
    <row r="12" spans="2:5" ht="17.25" thickBot="1" x14ac:dyDescent="0.35">
      <c r="B12" s="272" t="s">
        <v>183</v>
      </c>
      <c r="C12" s="273">
        <v>2.9670000000000001</v>
      </c>
      <c r="D12" s="286">
        <v>2.552</v>
      </c>
      <c r="E12" s="261">
        <f>(D12/C12-1)*100</f>
        <v>-13.987192450286489</v>
      </c>
    </row>
    <row r="13" spans="2:5" ht="16.5" customHeight="1" thickBot="1" x14ac:dyDescent="0.3">
      <c r="B13" s="274" t="s">
        <v>150</v>
      </c>
      <c r="C13" s="275">
        <f>SUM(C4:C9)</f>
        <v>400.51600000000002</v>
      </c>
      <c r="D13" s="275">
        <f>SUM(D4:D9)</f>
        <v>446.30700000000002</v>
      </c>
      <c r="E13" s="287">
        <f>(D13/C13-1)*100</f>
        <v>11.433001428157684</v>
      </c>
    </row>
    <row r="14" spans="2:5" ht="16.5" x14ac:dyDescent="0.3">
      <c r="B14" s="64" t="s">
        <v>185</v>
      </c>
    </row>
  </sheetData>
  <mergeCells count="1">
    <mergeCell ref="C3:D3"/>
  </mergeCell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E31C1-F371-4B2B-83B7-F41BF77B6817}">
  <dimension ref="B1:E12"/>
  <sheetViews>
    <sheetView zoomScale="90" zoomScaleNormal="90" workbookViewId="0">
      <selection activeCell="F13" sqref="F13"/>
    </sheetView>
  </sheetViews>
  <sheetFormatPr defaultRowHeight="15" x14ac:dyDescent="0.25"/>
  <cols>
    <col min="1" max="1" width="1.7109375" customWidth="1"/>
    <col min="2" max="2" width="34.85546875" customWidth="1"/>
  </cols>
  <sheetData>
    <row r="1" spans="2:5" ht="16.5" x14ac:dyDescent="0.3">
      <c r="B1" s="276" t="s">
        <v>189</v>
      </c>
      <c r="C1" s="64"/>
      <c r="D1" s="64"/>
      <c r="E1" s="64"/>
    </row>
    <row r="2" spans="2:5" ht="30" customHeight="1" thickBot="1" x14ac:dyDescent="0.35">
      <c r="B2" s="205"/>
      <c r="C2" s="206">
        <f>'Table 24'!C2</f>
        <v>45352</v>
      </c>
      <c r="D2" s="206">
        <f>'Table 24'!D2</f>
        <v>45717</v>
      </c>
      <c r="E2" s="207" t="s">
        <v>137</v>
      </c>
    </row>
    <row r="3" spans="2:5" ht="16.5" x14ac:dyDescent="0.25">
      <c r="B3" s="226"/>
      <c r="C3" s="646" t="s">
        <v>138</v>
      </c>
      <c r="D3" s="646"/>
      <c r="E3" s="227"/>
    </row>
    <row r="4" spans="2:5" x14ac:dyDescent="0.25">
      <c r="B4" s="211" t="s">
        <v>140</v>
      </c>
      <c r="C4" s="242">
        <f>SUM(C5:C11)</f>
        <v>262.13200000000001</v>
      </c>
      <c r="D4" s="242">
        <f>SUM(D5:D11)</f>
        <v>293.76100000000002</v>
      </c>
      <c r="E4" s="236">
        <f t="shared" ref="E4:E11" si="0">(D4/C4-1)*100</f>
        <v>12.066058321761552</v>
      </c>
    </row>
    <row r="5" spans="2:5" ht="16.5" x14ac:dyDescent="0.3">
      <c r="B5" s="243" t="s">
        <v>158</v>
      </c>
      <c r="C5" s="244">
        <v>112.768</v>
      </c>
      <c r="D5" s="244">
        <v>124.45399999999999</v>
      </c>
      <c r="E5" s="216">
        <f t="shared" si="0"/>
        <v>10.362868898978416</v>
      </c>
    </row>
    <row r="6" spans="2:5" ht="16.5" x14ac:dyDescent="0.3">
      <c r="B6" s="243" t="s">
        <v>159</v>
      </c>
      <c r="C6" s="244">
        <v>34.802</v>
      </c>
      <c r="D6" s="244">
        <v>36.133000000000003</v>
      </c>
      <c r="E6" s="216">
        <f t="shared" si="0"/>
        <v>3.8244928452387805</v>
      </c>
    </row>
    <row r="7" spans="2:5" ht="16.5" x14ac:dyDescent="0.3">
      <c r="B7" s="243" t="s">
        <v>160</v>
      </c>
      <c r="C7" s="244">
        <v>14.317</v>
      </c>
      <c r="D7" s="244">
        <v>14.375</v>
      </c>
      <c r="E7" s="216">
        <f t="shared" si="0"/>
        <v>0.40511280296151586</v>
      </c>
    </row>
    <row r="8" spans="2:5" ht="16.5" x14ac:dyDescent="0.3">
      <c r="B8" s="243" t="s">
        <v>161</v>
      </c>
      <c r="C8" s="244">
        <v>70.367999999999995</v>
      </c>
      <c r="D8" s="244">
        <v>74.783000000000001</v>
      </c>
      <c r="E8" s="216">
        <f t="shared" si="0"/>
        <v>6.2741587085038741</v>
      </c>
    </row>
    <row r="9" spans="2:5" ht="16.5" x14ac:dyDescent="0.3">
      <c r="B9" s="243" t="s">
        <v>162</v>
      </c>
      <c r="C9" s="244">
        <v>23.388999999999999</v>
      </c>
      <c r="D9" s="244">
        <v>35.378</v>
      </c>
      <c r="E9" s="216">
        <f t="shared" si="0"/>
        <v>51.259138911454102</v>
      </c>
    </row>
    <row r="10" spans="2:5" ht="16.5" x14ac:dyDescent="0.3">
      <c r="B10" s="243" t="s">
        <v>163</v>
      </c>
      <c r="C10" s="244">
        <v>4.5430000000000001</v>
      </c>
      <c r="D10" s="244">
        <v>3.879</v>
      </c>
      <c r="E10" s="216">
        <f t="shared" si="0"/>
        <v>-14.615892581994283</v>
      </c>
    </row>
    <row r="11" spans="2:5" ht="17.25" thickBot="1" x14ac:dyDescent="0.35">
      <c r="B11" s="245" t="s">
        <v>164</v>
      </c>
      <c r="C11" s="246">
        <v>1.9450000000000001</v>
      </c>
      <c r="D11" s="246">
        <v>4.7590000000000003</v>
      </c>
      <c r="E11" s="241">
        <f t="shared" si="0"/>
        <v>144.67866323907455</v>
      </c>
    </row>
    <row r="12" spans="2:5" ht="16.5" x14ac:dyDescent="0.3">
      <c r="B12" s="64" t="s">
        <v>185</v>
      </c>
      <c r="C12" s="64"/>
      <c r="D12" s="64"/>
      <c r="E12" s="64"/>
    </row>
  </sheetData>
  <mergeCells count="1">
    <mergeCell ref="C3:D3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51206-D883-45A2-A4EE-C3369F41EFBC}">
  <dimension ref="B1:E12"/>
  <sheetViews>
    <sheetView zoomScale="90" zoomScaleNormal="90" workbookViewId="0">
      <selection activeCell="G10" sqref="G10"/>
    </sheetView>
  </sheetViews>
  <sheetFormatPr defaultRowHeight="15" x14ac:dyDescent="0.25"/>
  <cols>
    <col min="1" max="1" width="1.85546875" customWidth="1"/>
    <col min="2" max="2" width="34.85546875" customWidth="1"/>
  </cols>
  <sheetData>
    <row r="1" spans="2:5" ht="16.5" x14ac:dyDescent="0.3">
      <c r="B1" s="276" t="s">
        <v>190</v>
      </c>
      <c r="C1" s="247"/>
      <c r="D1" s="247"/>
      <c r="E1" s="64"/>
    </row>
    <row r="2" spans="2:5" ht="30.75" thickBot="1" x14ac:dyDescent="0.35">
      <c r="B2" s="205"/>
      <c r="C2" s="206">
        <f>'Table 25'!C2</f>
        <v>45352</v>
      </c>
      <c r="D2" s="206">
        <f>'Table 25'!D2</f>
        <v>45717</v>
      </c>
      <c r="E2" s="207" t="s">
        <v>137</v>
      </c>
    </row>
    <row r="3" spans="2:5" ht="16.5" x14ac:dyDescent="0.3">
      <c r="B3" s="226"/>
      <c r="C3" s="646" t="s">
        <v>138</v>
      </c>
      <c r="D3" s="646"/>
      <c r="E3" s="237"/>
    </row>
    <row r="4" spans="2:5" ht="30" x14ac:dyDescent="0.25">
      <c r="B4" s="248" t="s">
        <v>165</v>
      </c>
      <c r="C4" s="249">
        <f>C5+C9</f>
        <v>14.58166874</v>
      </c>
      <c r="D4" s="249">
        <f>D5+D9</f>
        <v>29.951685119999997</v>
      </c>
      <c r="E4" s="236">
        <f t="shared" ref="E4:E10" si="0">(D4/C4-1)*100</f>
        <v>105.40642949758849</v>
      </c>
    </row>
    <row r="5" spans="2:5" ht="16.5" x14ac:dyDescent="0.3">
      <c r="B5" s="250" t="s">
        <v>166</v>
      </c>
      <c r="C5" s="251">
        <f>SUM(C6:C8)</f>
        <v>14.891999999999999</v>
      </c>
      <c r="D5" s="251">
        <f>SUM(D6:D8)</f>
        <v>29.599999999999998</v>
      </c>
      <c r="E5" s="216">
        <f t="shared" si="0"/>
        <v>98.764437281762014</v>
      </c>
    </row>
    <row r="6" spans="2:5" ht="33" x14ac:dyDescent="0.3">
      <c r="B6" s="222" t="s">
        <v>167</v>
      </c>
      <c r="C6" s="252">
        <v>2.1920000000000002</v>
      </c>
      <c r="D6" s="252">
        <v>8.9019999999999992</v>
      </c>
      <c r="E6" s="216">
        <f t="shared" si="0"/>
        <v>306.11313868613132</v>
      </c>
    </row>
    <row r="7" spans="2:5" ht="48.75" customHeight="1" x14ac:dyDescent="0.3">
      <c r="B7" s="222" t="s">
        <v>168</v>
      </c>
      <c r="C7" s="252">
        <v>7.7279999999999998</v>
      </c>
      <c r="D7" s="252">
        <v>4.0880000000000001</v>
      </c>
      <c r="E7" s="216">
        <f t="shared" si="0"/>
        <v>-47.10144927536232</v>
      </c>
    </row>
    <row r="8" spans="2:5" ht="16.5" x14ac:dyDescent="0.3">
      <c r="B8" s="222" t="s">
        <v>169</v>
      </c>
      <c r="C8" s="251">
        <v>4.9720000000000004</v>
      </c>
      <c r="D8" s="251">
        <v>16.61</v>
      </c>
      <c r="E8" s="216">
        <f t="shared" si="0"/>
        <v>234.07079646017698</v>
      </c>
    </row>
    <row r="9" spans="2:5" ht="16.5" x14ac:dyDescent="0.3">
      <c r="B9" s="250" t="s">
        <v>170</v>
      </c>
      <c r="C9" s="251">
        <v>-0.31033126000000011</v>
      </c>
      <c r="D9" s="251">
        <v>0.35168512000000018</v>
      </c>
      <c r="E9" s="216">
        <f t="shared" si="0"/>
        <v>-213.32571523732415</v>
      </c>
    </row>
    <row r="10" spans="2:5" ht="33" thickBot="1" x14ac:dyDescent="0.3">
      <c r="B10" s="254" t="s">
        <v>171</v>
      </c>
      <c r="C10" s="255">
        <f>C4-'Table 25'!C7</f>
        <v>0.2646687399999994</v>
      </c>
      <c r="D10" s="255">
        <f>D4-'Table 25'!D7</f>
        <v>15.576685119999997</v>
      </c>
      <c r="E10" s="256">
        <f t="shared" si="0"/>
        <v>5785.3512961145443</v>
      </c>
    </row>
    <row r="11" spans="2:5" ht="15.75" x14ac:dyDescent="0.3">
      <c r="B11" s="647" t="s">
        <v>147</v>
      </c>
      <c r="C11" s="647"/>
      <c r="D11" s="647"/>
      <c r="E11" s="647"/>
    </row>
    <row r="12" spans="2:5" ht="16.5" x14ac:dyDescent="0.3">
      <c r="B12" s="64" t="s">
        <v>185</v>
      </c>
    </row>
  </sheetData>
  <mergeCells count="2">
    <mergeCell ref="C3:D3"/>
    <mergeCell ref="B11:E11"/>
  </mergeCells>
  <pageMargins left="0.7" right="0.7" top="0.75" bottom="0.75" header="0.3" footer="0.3"/>
  <pageSetup orientation="portrait" r:id="rId1"/>
  <ignoredErrors>
    <ignoredError sqref="C5:D5" formulaRange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F810D-DD83-4FBF-9974-C681CACD80BB}">
  <dimension ref="B1:E9"/>
  <sheetViews>
    <sheetView zoomScale="90" zoomScaleNormal="90" workbookViewId="0">
      <selection activeCell="C8" sqref="C8:D8"/>
    </sheetView>
  </sheetViews>
  <sheetFormatPr defaultRowHeight="15" x14ac:dyDescent="0.25"/>
  <cols>
    <col min="1" max="1" width="1.85546875" customWidth="1"/>
    <col min="2" max="2" width="34.85546875" customWidth="1"/>
  </cols>
  <sheetData>
    <row r="1" spans="2:5" ht="16.5" x14ac:dyDescent="0.3">
      <c r="B1" s="123" t="s">
        <v>191</v>
      </c>
      <c r="C1" s="247"/>
      <c r="D1" s="247"/>
      <c r="E1" s="257"/>
    </row>
    <row r="2" spans="2:5" ht="30.75" thickBot="1" x14ac:dyDescent="0.35">
      <c r="B2" s="205"/>
      <c r="C2" s="206">
        <f>'Table 26'!C2</f>
        <v>45352</v>
      </c>
      <c r="D2" s="206">
        <f>'Table 26'!D2</f>
        <v>45717</v>
      </c>
      <c r="E2" s="207" t="s">
        <v>137</v>
      </c>
    </row>
    <row r="3" spans="2:5" ht="16.5" x14ac:dyDescent="0.3">
      <c r="B3" s="209"/>
      <c r="C3" s="646" t="s">
        <v>138</v>
      </c>
      <c r="D3" s="646"/>
      <c r="E3" s="209"/>
    </row>
    <row r="4" spans="2:5" x14ac:dyDescent="0.25">
      <c r="B4" s="211" t="s">
        <v>144</v>
      </c>
      <c r="C4" s="258"/>
      <c r="D4" s="258"/>
      <c r="E4" s="259"/>
    </row>
    <row r="5" spans="2:5" ht="30" customHeight="1" x14ac:dyDescent="0.3">
      <c r="B5" s="222" t="s">
        <v>172</v>
      </c>
      <c r="C5" s="260">
        <f>'Table 22'!C12</f>
        <v>242.70108126</v>
      </c>
      <c r="D5" s="260">
        <f>'Table 22'!D12</f>
        <v>236.61829388000004</v>
      </c>
      <c r="E5" s="261">
        <f>(D5/C5-1)*100</f>
        <v>-2.5062877134377493</v>
      </c>
    </row>
    <row r="6" spans="2:5" ht="16.5" x14ac:dyDescent="0.3">
      <c r="B6" s="219" t="s">
        <v>146</v>
      </c>
      <c r="C6" s="262">
        <f>C7-C8</f>
        <v>-7.32125</v>
      </c>
      <c r="D6" s="262">
        <f>D7-D8</f>
        <v>-8.1670210000000001</v>
      </c>
      <c r="E6" s="261">
        <f>(D6/C6-1)*100</f>
        <v>11.552275909168518</v>
      </c>
    </row>
    <row r="7" spans="2:5" ht="16.5" x14ac:dyDescent="0.3">
      <c r="B7" s="219" t="s">
        <v>173</v>
      </c>
      <c r="C7" s="262">
        <v>0</v>
      </c>
      <c r="D7" s="262">
        <v>0</v>
      </c>
      <c r="E7" s="263" t="s">
        <v>89</v>
      </c>
    </row>
    <row r="8" spans="2:5" ht="17.25" thickBot="1" x14ac:dyDescent="0.35">
      <c r="B8" s="264" t="s">
        <v>174</v>
      </c>
      <c r="C8" s="265">
        <v>7.32125</v>
      </c>
      <c r="D8" s="265">
        <v>8.1670210000000001</v>
      </c>
      <c r="E8" s="266">
        <f>(D8/C8-1)*100</f>
        <v>11.552275909168518</v>
      </c>
    </row>
    <row r="9" spans="2:5" ht="16.5" x14ac:dyDescent="0.3">
      <c r="B9" s="64" t="s">
        <v>185</v>
      </c>
      <c r="C9" s="253"/>
      <c r="D9" s="253"/>
      <c r="E9" s="253"/>
    </row>
  </sheetData>
  <mergeCells count="1">
    <mergeCell ref="C3:D3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9DDEF-8695-4081-9F4A-EF0F0202A46D}">
  <dimension ref="A1:H11"/>
  <sheetViews>
    <sheetView zoomScale="60" zoomScaleNormal="60" workbookViewId="0">
      <selection activeCell="E18" sqref="E18"/>
    </sheetView>
  </sheetViews>
  <sheetFormatPr defaultColWidth="9.140625" defaultRowHeight="16.5" x14ac:dyDescent="0.3"/>
  <cols>
    <col min="1" max="1" width="9.42578125" style="64" customWidth="1"/>
    <col min="2" max="2" width="8.7109375" style="64" bestFit="1" customWidth="1"/>
    <col min="3" max="3" width="17.7109375" style="64" customWidth="1"/>
    <col min="4" max="4" width="15.5703125" style="64" bestFit="1" customWidth="1"/>
    <col min="5" max="16384" width="9.140625" style="64"/>
  </cols>
  <sheetData>
    <row r="1" spans="1:8" ht="17.25" thickBot="1" x14ac:dyDescent="0.35">
      <c r="F1" s="298" t="s">
        <v>194</v>
      </c>
    </row>
    <row r="2" spans="1:8" ht="30.75" x14ac:dyDescent="0.3">
      <c r="A2" s="297"/>
      <c r="B2" s="296"/>
      <c r="C2" s="293" t="s">
        <v>192</v>
      </c>
      <c r="D2" s="294" t="s">
        <v>193</v>
      </c>
    </row>
    <row r="3" spans="1:8" x14ac:dyDescent="0.3">
      <c r="A3" s="648">
        <v>2023</v>
      </c>
      <c r="B3" s="289" t="s">
        <v>35</v>
      </c>
      <c r="C3" s="623">
        <v>496.055295</v>
      </c>
      <c r="D3" s="624">
        <v>-10.344704999999976</v>
      </c>
      <c r="E3" s="288"/>
      <c r="F3" s="288"/>
    </row>
    <row r="4" spans="1:8" x14ac:dyDescent="0.3">
      <c r="A4" s="648"/>
      <c r="B4" s="289" t="s">
        <v>36</v>
      </c>
      <c r="C4" s="290">
        <v>477.18826723000001</v>
      </c>
      <c r="D4" s="295">
        <f>C4-C3</f>
        <v>-18.867027769999993</v>
      </c>
      <c r="E4" s="288"/>
      <c r="F4" s="288"/>
    </row>
    <row r="5" spans="1:8" x14ac:dyDescent="0.3">
      <c r="A5" s="648"/>
      <c r="B5" s="289" t="s">
        <v>37</v>
      </c>
      <c r="C5" s="290">
        <v>469.04925378000002</v>
      </c>
      <c r="D5" s="295">
        <f t="shared" ref="D5:D10" si="0">C5-C4</f>
        <v>-8.1390134499999931</v>
      </c>
      <c r="E5" s="288"/>
      <c r="F5" s="288"/>
    </row>
    <row r="6" spans="1:8" x14ac:dyDescent="0.3">
      <c r="A6" s="648"/>
      <c r="B6" s="289" t="s">
        <v>38</v>
      </c>
      <c r="C6" s="291">
        <v>453.19882367000002</v>
      </c>
      <c r="D6" s="295">
        <f t="shared" si="0"/>
        <v>-15.850430109999991</v>
      </c>
      <c r="E6" s="288"/>
      <c r="F6" s="288"/>
    </row>
    <row r="7" spans="1:8" x14ac:dyDescent="0.3">
      <c r="A7" s="648">
        <v>2024</v>
      </c>
      <c r="B7" s="289" t="s">
        <v>35</v>
      </c>
      <c r="C7" s="291">
        <v>445.90558104000002</v>
      </c>
      <c r="D7" s="295">
        <f t="shared" si="0"/>
        <v>-7.2932426300000088</v>
      </c>
      <c r="E7" s="288"/>
      <c r="F7" s="288"/>
      <c r="G7" s="217"/>
      <c r="H7" s="217"/>
    </row>
    <row r="8" spans="1:8" x14ac:dyDescent="0.3">
      <c r="A8" s="648"/>
      <c r="B8" s="289" t="s">
        <v>36</v>
      </c>
      <c r="C8" s="291">
        <v>430.05515092000002</v>
      </c>
      <c r="D8" s="295">
        <f t="shared" si="0"/>
        <v>-15.850430119999999</v>
      </c>
      <c r="E8" s="288"/>
      <c r="F8" s="288"/>
      <c r="G8" s="217"/>
      <c r="H8" s="217"/>
    </row>
    <row r="9" spans="1:8" x14ac:dyDescent="0.3">
      <c r="A9" s="648"/>
      <c r="B9" s="289" t="s">
        <v>37</v>
      </c>
      <c r="C9" s="291">
        <v>421.07036632000001</v>
      </c>
      <c r="D9" s="295">
        <f t="shared" si="0"/>
        <v>-8.9847846000000118</v>
      </c>
      <c r="E9" s="288"/>
      <c r="F9" s="288"/>
      <c r="G9" s="217"/>
      <c r="H9" s="217"/>
    </row>
    <row r="10" spans="1:8" x14ac:dyDescent="0.3">
      <c r="A10" s="648"/>
      <c r="B10" s="289" t="s">
        <v>38</v>
      </c>
      <c r="C10" s="291">
        <v>405.21993621000001</v>
      </c>
      <c r="D10" s="295">
        <f t="shared" si="0"/>
        <v>-15.850430109999991</v>
      </c>
      <c r="E10" s="288"/>
      <c r="F10" s="288"/>
      <c r="G10" s="217"/>
      <c r="H10" s="217"/>
    </row>
    <row r="11" spans="1:8" ht="17.25" thickBot="1" x14ac:dyDescent="0.35">
      <c r="A11" s="299">
        <v>2025</v>
      </c>
      <c r="B11" s="204" t="s">
        <v>35</v>
      </c>
      <c r="C11" s="292">
        <v>396.85683621999999</v>
      </c>
      <c r="D11" s="622">
        <f>C11-C10</f>
        <v>-8.3630999900000234</v>
      </c>
      <c r="E11" s="288"/>
      <c r="F11" s="288"/>
      <c r="G11" s="217"/>
      <c r="H11" s="288"/>
    </row>
  </sheetData>
  <mergeCells count="2">
    <mergeCell ref="A3:A6"/>
    <mergeCell ref="A7:A1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6AEF-F687-4913-9D06-A9D5A6B2A9DD}">
  <dimension ref="A1:F29"/>
  <sheetViews>
    <sheetView zoomScaleNormal="100" workbookViewId="0">
      <selection activeCell="H14" sqref="H14"/>
    </sheetView>
  </sheetViews>
  <sheetFormatPr defaultRowHeight="12.75" x14ac:dyDescent="0.2"/>
  <cols>
    <col min="1" max="1" width="2.85546875" style="35" customWidth="1"/>
    <col min="2" max="2" width="22.42578125" style="35" customWidth="1"/>
    <col min="3" max="3" width="10.28515625" style="35" customWidth="1"/>
    <col min="4" max="4" width="10" style="35" customWidth="1"/>
    <col min="5" max="5" width="9.5703125" style="35" customWidth="1"/>
    <col min="6" max="16384" width="9.140625" style="35"/>
  </cols>
  <sheetData>
    <row r="1" spans="1:6" ht="14.25" customHeight="1" thickBot="1" x14ac:dyDescent="0.25">
      <c r="A1" s="33"/>
      <c r="B1" s="34" t="s">
        <v>341</v>
      </c>
      <c r="C1" s="33"/>
      <c r="D1" s="33"/>
      <c r="E1" s="33"/>
      <c r="F1" s="33"/>
    </row>
    <row r="2" spans="1:6" ht="14.25" customHeight="1" thickBot="1" x14ac:dyDescent="0.3">
      <c r="B2" s="36"/>
      <c r="C2" s="626" t="s">
        <v>17</v>
      </c>
      <c r="D2" s="627"/>
      <c r="E2" s="33"/>
    </row>
    <row r="3" spans="1:6" ht="28.5" customHeight="1" thickBot="1" x14ac:dyDescent="0.3">
      <c r="B3" s="37" t="s">
        <v>18</v>
      </c>
      <c r="C3" s="38" t="s">
        <v>19</v>
      </c>
      <c r="D3" s="38" t="s">
        <v>375</v>
      </c>
      <c r="E3" s="33"/>
    </row>
    <row r="4" spans="1:6" ht="30" customHeight="1" x14ac:dyDescent="0.25">
      <c r="B4" s="39" t="s">
        <v>20</v>
      </c>
      <c r="C4" s="40">
        <v>1.1399534857605715</v>
      </c>
      <c r="D4" s="41">
        <v>2.9783914319565952</v>
      </c>
      <c r="E4" s="33"/>
    </row>
    <row r="5" spans="1:6" ht="13.5" x14ac:dyDescent="0.25">
      <c r="B5" s="42" t="s">
        <v>21</v>
      </c>
      <c r="C5" s="40">
        <v>8.9054180420731655E-2</v>
      </c>
      <c r="D5" s="41">
        <v>1.8313341432220511</v>
      </c>
      <c r="E5" s="33"/>
    </row>
    <row r="6" spans="1:6" ht="13.5" x14ac:dyDescent="0.25">
      <c r="B6" s="42" t="s">
        <v>22</v>
      </c>
      <c r="C6" s="40">
        <v>1.9111904167629064</v>
      </c>
      <c r="D6" s="41">
        <v>-2.8003212797643897</v>
      </c>
      <c r="E6" s="33"/>
    </row>
    <row r="7" spans="1:6" ht="13.5" x14ac:dyDescent="0.25">
      <c r="B7" s="42" t="s">
        <v>23</v>
      </c>
      <c r="C7" s="40">
        <v>2.5905396859006373</v>
      </c>
      <c r="D7" s="41">
        <v>-2.2075921453822502</v>
      </c>
      <c r="E7" s="33"/>
    </row>
    <row r="8" spans="1:6" ht="13.5" x14ac:dyDescent="0.25">
      <c r="B8" s="42" t="s">
        <v>24</v>
      </c>
      <c r="C8" s="40">
        <v>3.4953463694698712</v>
      </c>
      <c r="D8" s="41">
        <v>0.19339707051474875</v>
      </c>
      <c r="E8" s="33"/>
    </row>
    <row r="9" spans="1:6" ht="13.5" x14ac:dyDescent="0.25">
      <c r="B9" s="42" t="s">
        <v>25</v>
      </c>
      <c r="C9" s="40">
        <v>2.4655074168543649</v>
      </c>
      <c r="D9" s="41">
        <v>3.7699759415784797</v>
      </c>
      <c r="E9" s="33"/>
    </row>
    <row r="10" spans="1:6" ht="13.5" x14ac:dyDescent="0.25">
      <c r="B10" s="42" t="s">
        <v>26</v>
      </c>
      <c r="C10" s="40">
        <v>-2.6554304326633371</v>
      </c>
      <c r="D10" s="41">
        <v>7.2657015224088894</v>
      </c>
      <c r="E10" s="33"/>
    </row>
    <row r="11" spans="1:6" ht="13.5" x14ac:dyDescent="0.25">
      <c r="B11" s="42" t="s">
        <v>27</v>
      </c>
      <c r="C11" s="40">
        <v>7.4355559037843761</v>
      </c>
      <c r="D11" s="41">
        <v>4.9532954805182356</v>
      </c>
      <c r="E11" s="33"/>
    </row>
    <row r="12" spans="1:6" ht="13.5" x14ac:dyDescent="0.25">
      <c r="B12" s="42" t="s">
        <v>28</v>
      </c>
      <c r="C12" s="40">
        <v>2.3550718220301405</v>
      </c>
      <c r="D12" s="41">
        <v>1.3764813678810697</v>
      </c>
      <c r="E12" s="33"/>
    </row>
    <row r="13" spans="1:6" ht="13.5" x14ac:dyDescent="0.25">
      <c r="B13" s="42" t="s">
        <v>29</v>
      </c>
      <c r="C13" s="40">
        <v>7.9332354987279814</v>
      </c>
      <c r="D13" s="41">
        <v>9.6599766020242726</v>
      </c>
      <c r="E13" s="33"/>
    </row>
    <row r="14" spans="1:6" ht="13.5" x14ac:dyDescent="0.25">
      <c r="B14" s="42" t="s">
        <v>30</v>
      </c>
      <c r="C14" s="40">
        <v>-1.8800228751977812</v>
      </c>
      <c r="D14" s="41">
        <v>7.2400575959763955</v>
      </c>
      <c r="E14" s="33"/>
    </row>
    <row r="15" spans="1:6" ht="15" customHeight="1" x14ac:dyDescent="0.25">
      <c r="B15" s="42" t="s">
        <v>31</v>
      </c>
      <c r="C15" s="40">
        <v>1.2135396006875681</v>
      </c>
      <c r="D15" s="41">
        <v>1.5751378006073793</v>
      </c>
      <c r="E15" s="33"/>
    </row>
    <row r="16" spans="1:6" ht="14.25" thickBot="1" x14ac:dyDescent="0.3">
      <c r="B16" s="43" t="s">
        <v>32</v>
      </c>
      <c r="C16" s="44">
        <v>1.4795364359107452</v>
      </c>
      <c r="D16" s="45">
        <v>1.8477169158234545</v>
      </c>
      <c r="E16" s="33"/>
    </row>
    <row r="17" spans="1:5" ht="13.5" x14ac:dyDescent="0.25">
      <c r="B17" s="46" t="s">
        <v>33</v>
      </c>
      <c r="C17" s="46"/>
      <c r="D17" s="46"/>
      <c r="E17" s="33"/>
    </row>
    <row r="18" spans="1:5" x14ac:dyDescent="0.2">
      <c r="A18" s="33"/>
      <c r="B18" s="33"/>
      <c r="C18" s="33"/>
      <c r="D18" s="33"/>
      <c r="E18" s="33"/>
    </row>
    <row r="19" spans="1:5" x14ac:dyDescent="0.2">
      <c r="A19" s="33"/>
      <c r="B19" s="33"/>
      <c r="C19" s="33"/>
      <c r="D19" s="33"/>
      <c r="E19" s="33"/>
    </row>
    <row r="20" spans="1:5" x14ac:dyDescent="0.2">
      <c r="E20" s="33"/>
    </row>
    <row r="21" spans="1:5" x14ac:dyDescent="0.2">
      <c r="E21" s="33"/>
    </row>
    <row r="22" spans="1:5" x14ac:dyDescent="0.2">
      <c r="E22" s="33"/>
    </row>
    <row r="23" spans="1:5" x14ac:dyDescent="0.2">
      <c r="E23" s="33"/>
    </row>
    <row r="24" spans="1:5" x14ac:dyDescent="0.2">
      <c r="E24" s="33"/>
    </row>
    <row r="25" spans="1:5" x14ac:dyDescent="0.2">
      <c r="E25" s="33"/>
    </row>
    <row r="26" spans="1:5" x14ac:dyDescent="0.2">
      <c r="E26" s="33"/>
    </row>
    <row r="27" spans="1:5" x14ac:dyDescent="0.2">
      <c r="E27" s="33"/>
    </row>
    <row r="28" spans="1:5" x14ac:dyDescent="0.2">
      <c r="E28" s="33"/>
    </row>
    <row r="29" spans="1:5" x14ac:dyDescent="0.2">
      <c r="E29" s="33"/>
    </row>
  </sheetData>
  <mergeCells count="1">
    <mergeCell ref="C2:D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B26F1-FD37-4F71-8680-B76F8BCA8C5A}">
  <dimension ref="A1:X21"/>
  <sheetViews>
    <sheetView topLeftCell="G1" zoomScale="130" zoomScaleNormal="130" zoomScaleSheetLayoutView="110" workbookViewId="0">
      <selection activeCell="Q30" sqref="Q30"/>
    </sheetView>
  </sheetViews>
  <sheetFormatPr defaultRowHeight="12.75" x14ac:dyDescent="0.2"/>
  <cols>
    <col min="1" max="1" width="9.140625" style="35"/>
    <col min="2" max="2" width="9.140625" style="33"/>
    <col min="3" max="3" width="9.85546875" style="33" bestFit="1" customWidth="1"/>
    <col min="4" max="4" width="8.85546875" style="33" customWidth="1"/>
    <col min="5" max="5" width="13.42578125" style="33" bestFit="1" customWidth="1"/>
    <col min="6" max="10" width="9.140625" style="33"/>
    <col min="11" max="15" width="6.42578125" style="33" customWidth="1"/>
    <col min="16" max="24" width="9.140625" style="33"/>
    <col min="25" max="16384" width="9.140625" style="35"/>
  </cols>
  <sheetData>
    <row r="1" spans="1:12" ht="14.25" x14ac:dyDescent="0.2">
      <c r="C1" s="34" t="s">
        <v>39</v>
      </c>
      <c r="D1" s="34" t="s">
        <v>40</v>
      </c>
      <c r="E1" s="34" t="s">
        <v>41</v>
      </c>
      <c r="H1" s="47" t="s">
        <v>225</v>
      </c>
    </row>
    <row r="2" spans="1:12" ht="14.25" x14ac:dyDescent="0.2">
      <c r="A2" s="330">
        <v>2021</v>
      </c>
      <c r="B2" s="33" t="s">
        <v>38</v>
      </c>
      <c r="C2" s="331">
        <v>7.8596208891797517</v>
      </c>
      <c r="D2" s="331">
        <v>4.2931041113803303</v>
      </c>
      <c r="E2" s="331">
        <v>5.8627935753126081</v>
      </c>
      <c r="H2" s="47"/>
    </row>
    <row r="3" spans="1:12" ht="14.25" x14ac:dyDescent="0.2">
      <c r="A3" s="625">
        <v>2022</v>
      </c>
      <c r="B3" s="33" t="s">
        <v>35</v>
      </c>
      <c r="C3" s="331">
        <v>11.632135879913449</v>
      </c>
      <c r="D3" s="331">
        <v>4.8577662258157233</v>
      </c>
      <c r="E3" s="331">
        <v>9.4010996467616508</v>
      </c>
      <c r="H3" s="47"/>
    </row>
    <row r="4" spans="1:12" ht="14.25" x14ac:dyDescent="0.2">
      <c r="A4" s="625"/>
      <c r="B4" s="33" t="s">
        <v>36</v>
      </c>
      <c r="C4" s="331">
        <v>12.438933885167643</v>
      </c>
      <c r="D4" s="331">
        <v>7.9081274459047393</v>
      </c>
      <c r="E4" s="331">
        <v>10.634305668867341</v>
      </c>
      <c r="H4" s="47"/>
    </row>
    <row r="5" spans="1:12" ht="14.25" x14ac:dyDescent="0.2">
      <c r="A5" s="625"/>
      <c r="B5" s="33" t="s">
        <v>37</v>
      </c>
      <c r="C5" s="331">
        <v>9.1819055694108727</v>
      </c>
      <c r="D5" s="331">
        <v>9.9864881568908288</v>
      </c>
      <c r="E5" s="331">
        <v>5.5467984793722707</v>
      </c>
      <c r="H5" s="47"/>
    </row>
    <row r="6" spans="1:12" ht="14.25" x14ac:dyDescent="0.2">
      <c r="A6" s="625"/>
      <c r="B6" s="33" t="s">
        <v>38</v>
      </c>
      <c r="C6" s="331">
        <v>5.3766448117989825</v>
      </c>
      <c r="D6" s="331">
        <v>13.987657973497235</v>
      </c>
      <c r="E6" s="331">
        <v>4.0074995069351758</v>
      </c>
      <c r="H6" s="47"/>
    </row>
    <row r="7" spans="1:12" ht="15" customHeight="1" x14ac:dyDescent="0.2">
      <c r="A7" s="625">
        <v>2023</v>
      </c>
      <c r="B7" s="33" t="s">
        <v>35</v>
      </c>
      <c r="C7" s="331">
        <v>6.1941162264184726</v>
      </c>
      <c r="D7" s="331">
        <v>12.251085553922778</v>
      </c>
      <c r="E7" s="331">
        <v>4.8445611656950121</v>
      </c>
    </row>
    <row r="8" spans="1:12" x14ac:dyDescent="0.2">
      <c r="A8" s="625"/>
      <c r="B8" s="33" t="s">
        <v>36</v>
      </c>
      <c r="C8" s="331">
        <v>3.9288688271406897</v>
      </c>
      <c r="D8" s="331">
        <v>7.0053453737290994</v>
      </c>
      <c r="E8" s="331">
        <v>3.9124568637004131</v>
      </c>
    </row>
    <row r="9" spans="1:12" x14ac:dyDescent="0.2">
      <c r="A9" s="625"/>
      <c r="B9" s="33" t="s">
        <v>37</v>
      </c>
      <c r="C9" s="331">
        <v>0.88819331061877449</v>
      </c>
      <c r="D9" s="331">
        <v>4.8892760839286353</v>
      </c>
      <c r="E9" s="331">
        <v>3.0495247795152096</v>
      </c>
      <c r="L9" s="52" t="s">
        <v>42</v>
      </c>
    </row>
    <row r="10" spans="1:12" x14ac:dyDescent="0.2">
      <c r="A10" s="625"/>
      <c r="B10" s="33" t="s">
        <v>38</v>
      </c>
      <c r="C10" s="331">
        <v>3.8791545428802294</v>
      </c>
      <c r="D10" s="331">
        <v>-0.62850445644070874</v>
      </c>
      <c r="E10" s="331">
        <v>4.1244225236219023</v>
      </c>
    </row>
    <row r="11" spans="1:12" x14ac:dyDescent="0.2">
      <c r="A11" s="625">
        <v>2024</v>
      </c>
      <c r="B11" s="33" t="s">
        <v>35</v>
      </c>
      <c r="C11" s="331">
        <v>1.5045040103758254</v>
      </c>
      <c r="D11" s="331">
        <v>1.1399534857605431</v>
      </c>
      <c r="E11" s="331">
        <v>2.5555916748318737</v>
      </c>
    </row>
    <row r="12" spans="1:12" x14ac:dyDescent="0.2">
      <c r="A12" s="625"/>
      <c r="B12" s="33" t="s">
        <v>36</v>
      </c>
      <c r="C12" s="331">
        <v>1.7408111533101334</v>
      </c>
      <c r="D12" s="331">
        <v>1.7621263687812814</v>
      </c>
      <c r="E12" s="331">
        <v>2.4988406836605748</v>
      </c>
    </row>
    <row r="13" spans="1:12" x14ac:dyDescent="0.2">
      <c r="A13" s="625"/>
      <c r="B13" s="33" t="s">
        <v>37</v>
      </c>
      <c r="C13" s="331">
        <v>4.2235239581224704</v>
      </c>
      <c r="D13" s="331">
        <v>2.1951980089738043</v>
      </c>
      <c r="E13" s="331">
        <v>4.763722603639593</v>
      </c>
    </row>
    <row r="14" spans="1:12" ht="14.25" customHeight="1" x14ac:dyDescent="0.2">
      <c r="A14" s="625"/>
      <c r="B14" s="33" t="s">
        <v>38</v>
      </c>
      <c r="C14" s="331">
        <v>2.8749968712855605</v>
      </c>
      <c r="D14" s="331">
        <v>3.4935841942248089</v>
      </c>
      <c r="E14" s="331">
        <v>4.5166147678477273</v>
      </c>
    </row>
    <row r="15" spans="1:12" ht="15.75" customHeight="1" x14ac:dyDescent="0.2">
      <c r="A15" s="50">
        <v>2025</v>
      </c>
      <c r="B15" s="33" t="s">
        <v>35</v>
      </c>
      <c r="C15" s="331">
        <v>1.7648298008951002</v>
      </c>
      <c r="D15" s="331">
        <v>2.9783914319565952</v>
      </c>
      <c r="E15" s="331">
        <v>3.3416237849030779</v>
      </c>
    </row>
    <row r="21" spans="8:8" ht="13.5" x14ac:dyDescent="0.2">
      <c r="H21" s="53" t="s">
        <v>33</v>
      </c>
    </row>
  </sheetData>
  <mergeCells count="3">
    <mergeCell ref="A3:A6"/>
    <mergeCell ref="A7:A10"/>
    <mergeCell ref="A11:A14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7492F-6F5A-44AE-B310-2D7D5DA75F5B}">
  <dimension ref="A1:Q24"/>
  <sheetViews>
    <sheetView zoomScale="80" zoomScaleNormal="80" workbookViewId="0">
      <selection activeCell="D29" sqref="D29"/>
    </sheetView>
  </sheetViews>
  <sheetFormatPr defaultRowHeight="15" x14ac:dyDescent="0.25"/>
  <cols>
    <col min="1" max="1" width="53.5703125" customWidth="1"/>
    <col min="2" max="4" width="12.7109375" customWidth="1"/>
    <col min="5" max="5" width="12.140625" customWidth="1"/>
    <col min="6" max="6" width="11.42578125" customWidth="1"/>
    <col min="7" max="7" width="12.42578125" bestFit="1" customWidth="1"/>
    <col min="8" max="8" width="12.28515625" bestFit="1" customWidth="1"/>
    <col min="10" max="17" width="9.140625" style="3"/>
  </cols>
  <sheetData>
    <row r="1" spans="1:16" x14ac:dyDescent="0.25">
      <c r="A1" s="1" t="s">
        <v>0</v>
      </c>
      <c r="B1" s="2">
        <v>2019</v>
      </c>
      <c r="C1" s="2">
        <v>2020</v>
      </c>
      <c r="D1" s="2">
        <v>2021</v>
      </c>
      <c r="E1" s="2">
        <v>2022</v>
      </c>
      <c r="F1" s="2">
        <v>2023</v>
      </c>
      <c r="G1" s="2">
        <v>2024</v>
      </c>
      <c r="H1" s="2">
        <v>2025</v>
      </c>
    </row>
    <row r="2" spans="1:16" x14ac:dyDescent="0.25">
      <c r="A2" s="1" t="s">
        <v>1</v>
      </c>
      <c r="B2" s="5">
        <f>B3/1000</f>
        <v>272.38933965012598</v>
      </c>
      <c r="C2" s="5">
        <f t="shared" ref="C2:H2" si="0">C3/1000</f>
        <v>296.40263485918604</v>
      </c>
      <c r="D2" s="5">
        <f t="shared" si="0"/>
        <v>286.83569518951799</v>
      </c>
      <c r="E2" s="5">
        <f t="shared" si="0"/>
        <v>334.92721506020996</v>
      </c>
      <c r="F2" s="5">
        <f t="shared" si="0"/>
        <v>354.31390199999998</v>
      </c>
      <c r="G2" s="5">
        <f t="shared" si="0"/>
        <v>422.44753016600004</v>
      </c>
      <c r="H2" s="5">
        <f t="shared" si="0"/>
        <v>477.6125146</v>
      </c>
    </row>
    <row r="3" spans="1:16" x14ac:dyDescent="0.25">
      <c r="A3" s="1" t="s">
        <v>2</v>
      </c>
      <c r="B3" s="6">
        <v>272389.339650126</v>
      </c>
      <c r="C3" s="4">
        <v>296402.63485918602</v>
      </c>
      <c r="D3" s="4">
        <v>286835.69518951798</v>
      </c>
      <c r="E3" s="4">
        <v>334927.21506020997</v>
      </c>
      <c r="F3" s="4">
        <v>354313.902</v>
      </c>
      <c r="G3" s="7">
        <v>422447.53016600001</v>
      </c>
      <c r="H3" s="7">
        <v>477612.51459999999</v>
      </c>
    </row>
    <row r="4" spans="1:16" x14ac:dyDescent="0.25">
      <c r="A4" s="1"/>
      <c r="B4" s="8">
        <v>11.713270516590836</v>
      </c>
      <c r="C4" s="8">
        <f>(C2/B2-1)*100</f>
        <v>8.8157984596255687</v>
      </c>
      <c r="D4" s="8">
        <f t="shared" ref="D4:H4" si="1">(D2/C2-1)*100</f>
        <v>-3.2276837465406105</v>
      </c>
      <c r="E4" s="31">
        <f t="shared" si="1"/>
        <v>16.766225639705311</v>
      </c>
      <c r="F4" s="8">
        <f t="shared" si="1"/>
        <v>5.7883283495803406</v>
      </c>
      <c r="G4" s="8">
        <f t="shared" si="1"/>
        <v>19.229736056475733</v>
      </c>
      <c r="H4" s="8">
        <f t="shared" si="1"/>
        <v>13.058422761359978</v>
      </c>
    </row>
    <row r="5" spans="1:16" x14ac:dyDescent="0.25">
      <c r="A5" s="1"/>
      <c r="B5" s="4"/>
      <c r="C5" s="4"/>
      <c r="D5" s="4"/>
      <c r="F5" s="9"/>
    </row>
    <row r="6" spans="1:16" x14ac:dyDescent="0.25">
      <c r="A6" s="1"/>
      <c r="B6" s="4"/>
      <c r="C6" s="4"/>
      <c r="D6" s="4"/>
    </row>
    <row r="7" spans="1:16" x14ac:dyDescent="0.25">
      <c r="A7" s="30" t="s">
        <v>227</v>
      </c>
    </row>
    <row r="8" spans="1:16" x14ac:dyDescent="0.25">
      <c r="C8" s="5"/>
      <c r="D8" s="5"/>
      <c r="F8" s="5"/>
    </row>
    <row r="12" spans="1:16" x14ac:dyDescent="0.25">
      <c r="D12" s="10"/>
      <c r="E12" s="10"/>
      <c r="N12" s="11"/>
      <c r="O12" s="11"/>
      <c r="P12" s="11"/>
    </row>
    <row r="13" spans="1:16" x14ac:dyDescent="0.25">
      <c r="D13" s="10"/>
      <c r="E13" s="10"/>
      <c r="N13" s="11"/>
      <c r="O13" s="11"/>
      <c r="P13" s="11"/>
    </row>
    <row r="14" spans="1:16" x14ac:dyDescent="0.25">
      <c r="D14" s="12"/>
      <c r="E14" s="12"/>
      <c r="N14" s="11"/>
      <c r="O14" s="11"/>
      <c r="P14" s="11"/>
    </row>
    <row r="15" spans="1:16" x14ac:dyDescent="0.25">
      <c r="D15" s="4"/>
      <c r="E15" s="12"/>
      <c r="N15" s="11"/>
      <c r="O15" s="11"/>
      <c r="P15" s="11"/>
    </row>
    <row r="16" spans="1:16" x14ac:dyDescent="0.25">
      <c r="D16" s="4"/>
      <c r="E16" s="10"/>
      <c r="N16" s="11"/>
      <c r="O16" s="11"/>
      <c r="P16" s="11"/>
    </row>
    <row r="17" spans="1:16" x14ac:dyDescent="0.25">
      <c r="N17" s="11"/>
      <c r="O17" s="11"/>
      <c r="P17" s="11"/>
    </row>
    <row r="18" spans="1:16" x14ac:dyDescent="0.25">
      <c r="N18" s="11"/>
      <c r="O18" s="11"/>
      <c r="P18" s="11"/>
    </row>
    <row r="19" spans="1:16" x14ac:dyDescent="0.25">
      <c r="N19" s="11"/>
      <c r="O19" s="11"/>
      <c r="P19" s="11"/>
    </row>
    <row r="20" spans="1:16" x14ac:dyDescent="0.25">
      <c r="N20" s="11"/>
      <c r="O20" s="11"/>
      <c r="P20" s="11"/>
    </row>
    <row r="21" spans="1:16" x14ac:dyDescent="0.25">
      <c r="N21" s="11"/>
      <c r="O21" s="11"/>
      <c r="P21" s="11"/>
    </row>
    <row r="24" spans="1:16" ht="16.5" x14ac:dyDescent="0.3">
      <c r="A24" s="64" t="s">
        <v>47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5EB53-5D63-480B-A64E-5C7AB9BC3696}">
  <dimension ref="A1:E9"/>
  <sheetViews>
    <sheetView zoomScaleNormal="100" workbookViewId="0">
      <selection activeCell="G12" sqref="G12"/>
    </sheetView>
  </sheetViews>
  <sheetFormatPr defaultRowHeight="15" x14ac:dyDescent="0.25"/>
  <cols>
    <col min="1" max="1" width="14.5703125" customWidth="1"/>
    <col min="2" max="5" width="12.7109375" customWidth="1"/>
  </cols>
  <sheetData>
    <row r="1" spans="1:5" x14ac:dyDescent="0.25">
      <c r="A1" s="29" t="s">
        <v>16</v>
      </c>
      <c r="B1" s="29"/>
      <c r="C1" s="29"/>
      <c r="D1" s="29"/>
      <c r="E1" s="29"/>
    </row>
    <row r="2" spans="1:5" ht="30.75" customHeight="1" thickBot="1" x14ac:dyDescent="0.35">
      <c r="A2" s="521"/>
      <c r="B2" s="522">
        <v>2023</v>
      </c>
      <c r="C2" s="522">
        <v>2024</v>
      </c>
      <c r="D2" s="522">
        <v>2025</v>
      </c>
      <c r="E2" s="523" t="s">
        <v>4</v>
      </c>
    </row>
    <row r="3" spans="1:5" ht="16.5" x14ac:dyDescent="0.3">
      <c r="A3" s="14"/>
      <c r="B3" s="628" t="s">
        <v>8</v>
      </c>
      <c r="C3" s="628"/>
      <c r="D3" s="628"/>
      <c r="E3" s="15"/>
    </row>
    <row r="4" spans="1:5" x14ac:dyDescent="0.25">
      <c r="A4" s="16" t="s">
        <v>9</v>
      </c>
      <c r="B4" s="17">
        <f>SUM(B5:B8)</f>
        <v>15.626944000000002</v>
      </c>
      <c r="C4" s="17">
        <f>SUM(C5:C8)</f>
        <v>15.418782999999999</v>
      </c>
      <c r="D4" s="17">
        <f>SUM(D5:D8)</f>
        <v>11.804137999999998</v>
      </c>
      <c r="E4" s="18">
        <f>(D4/C4-1)*100</f>
        <v>-23.443127774740724</v>
      </c>
    </row>
    <row r="5" spans="1:5" ht="16.5" x14ac:dyDescent="0.3">
      <c r="A5" s="19" t="s">
        <v>5</v>
      </c>
      <c r="B5" s="20">
        <v>7.5889540000000002</v>
      </c>
      <c r="C5" s="20">
        <v>9.1565329999999996</v>
      </c>
      <c r="D5" s="20">
        <v>6.696078</v>
      </c>
      <c r="E5" s="21">
        <f>(D5/C5-1)*100</f>
        <v>-26.871032955377316</v>
      </c>
    </row>
    <row r="6" spans="1:5" ht="16.5" x14ac:dyDescent="0.3">
      <c r="A6" s="19" t="s">
        <v>10</v>
      </c>
      <c r="B6" s="20">
        <v>5.5386090000000001</v>
      </c>
      <c r="C6" s="20">
        <v>3.8153389999999998</v>
      </c>
      <c r="D6" s="20">
        <v>2.759433</v>
      </c>
      <c r="E6" s="21">
        <f>(D6/C6-1)*100</f>
        <v>-27.675286521066667</v>
      </c>
    </row>
    <row r="7" spans="1:5" ht="16.5" x14ac:dyDescent="0.3">
      <c r="A7" s="19" t="s">
        <v>6</v>
      </c>
      <c r="B7" s="524">
        <v>1.90666</v>
      </c>
      <c r="C7" s="22">
        <v>1.7416149999999999</v>
      </c>
      <c r="D7" s="22">
        <v>1.6198809999999999</v>
      </c>
      <c r="E7" s="21">
        <f>(D7/C7-1)*100</f>
        <v>-6.9897193122475443</v>
      </c>
    </row>
    <row r="8" spans="1:5" ht="17.25" thickBot="1" x14ac:dyDescent="0.35">
      <c r="A8" s="23" t="s">
        <v>7</v>
      </c>
      <c r="B8" s="24">
        <v>0.59272100000000005</v>
      </c>
      <c r="C8" s="24">
        <v>0.70529600000000003</v>
      </c>
      <c r="D8" s="24">
        <v>0.728746</v>
      </c>
      <c r="E8" s="25">
        <f>(D8/C8-1)*100</f>
        <v>3.3248451713890237</v>
      </c>
    </row>
    <row r="9" spans="1:5" ht="16.5" x14ac:dyDescent="0.3">
      <c r="A9" s="64" t="s">
        <v>48</v>
      </c>
    </row>
  </sheetData>
  <mergeCells count="1">
    <mergeCell ref="B3:D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FC6F1-2CEF-4F1D-BBDC-1539F9D34406}">
  <dimension ref="A1:K31"/>
  <sheetViews>
    <sheetView zoomScale="85" zoomScaleNormal="85" workbookViewId="0">
      <pane xSplit="1" ySplit="1" topLeftCell="B2" activePane="bottomRight" state="frozen"/>
      <selection pane="topRight" activeCell="E1" sqref="E1"/>
      <selection pane="bottomLeft" activeCell="A2" sqref="A2"/>
      <selection pane="bottomRight" activeCell="N20" sqref="N20"/>
    </sheetView>
  </sheetViews>
  <sheetFormatPr defaultRowHeight="15" x14ac:dyDescent="0.25"/>
  <cols>
    <col min="1" max="1" width="19.140625" bestFit="1" customWidth="1"/>
    <col min="2" max="8" width="12.7109375" customWidth="1"/>
    <col min="9" max="9" width="12.42578125" bestFit="1" customWidth="1"/>
  </cols>
  <sheetData>
    <row r="1" spans="1:10" x14ac:dyDescent="0.25">
      <c r="A1" s="32" t="s">
        <v>3</v>
      </c>
      <c r="B1" s="2">
        <v>2020</v>
      </c>
      <c r="C1" s="2">
        <v>2021</v>
      </c>
      <c r="D1" s="2">
        <v>2022</v>
      </c>
      <c r="E1" s="2">
        <v>2023</v>
      </c>
      <c r="F1" s="2">
        <v>2024</v>
      </c>
      <c r="G1" s="2">
        <v>2025</v>
      </c>
    </row>
    <row r="2" spans="1:10" x14ac:dyDescent="0.25">
      <c r="A2" s="32" t="s">
        <v>11</v>
      </c>
      <c r="B2" s="614">
        <v>199410</v>
      </c>
      <c r="C2" s="614">
        <v>202352</v>
      </c>
      <c r="D2" s="614">
        <v>166373</v>
      </c>
      <c r="E2" s="614">
        <v>170979</v>
      </c>
      <c r="F2" s="614">
        <v>178645</v>
      </c>
      <c r="G2" s="614">
        <v>173628</v>
      </c>
    </row>
    <row r="3" spans="1:10" x14ac:dyDescent="0.25">
      <c r="A3" s="32" t="s">
        <v>376</v>
      </c>
      <c r="B3" s="614">
        <v>0</v>
      </c>
      <c r="C3" s="614">
        <v>0</v>
      </c>
      <c r="D3" s="614">
        <v>0</v>
      </c>
      <c r="E3" s="614">
        <v>1120</v>
      </c>
      <c r="F3" s="614">
        <v>2887</v>
      </c>
      <c r="G3" s="614">
        <v>665</v>
      </c>
    </row>
    <row r="4" spans="1:10" x14ac:dyDescent="0.25">
      <c r="A4" s="27" t="s">
        <v>12</v>
      </c>
      <c r="B4" s="614">
        <v>77797</v>
      </c>
      <c r="C4" s="614">
        <v>68700</v>
      </c>
      <c r="D4" s="614">
        <v>71469</v>
      </c>
      <c r="E4" s="614">
        <v>77210</v>
      </c>
      <c r="F4" s="614">
        <v>78751</v>
      </c>
      <c r="G4" s="614">
        <v>77698</v>
      </c>
      <c r="H4" s="26"/>
      <c r="I4" s="13"/>
      <c r="J4" s="5"/>
    </row>
    <row r="5" spans="1:10" x14ac:dyDescent="0.25">
      <c r="A5" s="27" t="s">
        <v>13</v>
      </c>
      <c r="B5" s="614">
        <v>16596</v>
      </c>
      <c r="C5" s="614">
        <v>19703</v>
      </c>
      <c r="D5" s="614">
        <v>18976</v>
      </c>
      <c r="E5" s="614">
        <v>8026</v>
      </c>
      <c r="F5" s="614">
        <v>13358</v>
      </c>
      <c r="G5" s="614">
        <v>8372</v>
      </c>
      <c r="H5" s="26"/>
      <c r="I5" s="13"/>
      <c r="J5" s="5"/>
    </row>
    <row r="6" spans="1:10" x14ac:dyDescent="0.25">
      <c r="A6" s="27" t="s">
        <v>14</v>
      </c>
      <c r="B6" s="614">
        <v>2028</v>
      </c>
      <c r="C6" s="614">
        <v>1921</v>
      </c>
      <c r="D6" s="614">
        <v>2484</v>
      </c>
      <c r="E6" s="614">
        <v>2383</v>
      </c>
      <c r="F6" s="614">
        <v>1723</v>
      </c>
      <c r="G6" s="614">
        <v>1134</v>
      </c>
      <c r="H6" s="26"/>
      <c r="I6" s="13"/>
      <c r="J6" s="5"/>
    </row>
    <row r="7" spans="1:10" x14ac:dyDescent="0.25">
      <c r="A7" s="27" t="s">
        <v>15</v>
      </c>
      <c r="B7" s="614">
        <v>102989</v>
      </c>
      <c r="C7" s="614">
        <v>112028</v>
      </c>
      <c r="D7" s="614">
        <v>73445</v>
      </c>
      <c r="E7" s="614">
        <v>82240</v>
      </c>
      <c r="F7" s="614">
        <v>87701</v>
      </c>
      <c r="G7" s="614">
        <v>87091</v>
      </c>
      <c r="H7" s="26"/>
      <c r="I7" s="13"/>
      <c r="J7" s="5"/>
    </row>
    <row r="8" spans="1:10" x14ac:dyDescent="0.25">
      <c r="A8" s="27"/>
      <c r="B8" s="69"/>
      <c r="C8" s="69"/>
      <c r="D8" s="69"/>
      <c r="E8" s="69"/>
      <c r="F8" s="69"/>
      <c r="G8" s="69"/>
    </row>
    <row r="9" spans="1:10" x14ac:dyDescent="0.25">
      <c r="A9" s="27"/>
      <c r="B9" s="13"/>
      <c r="C9" s="69"/>
      <c r="D9" s="69"/>
      <c r="E9" s="69"/>
      <c r="F9" s="69"/>
      <c r="G9" s="69"/>
    </row>
    <row r="10" spans="1:10" x14ac:dyDescent="0.25">
      <c r="A10" s="28"/>
      <c r="C10" s="28"/>
    </row>
    <row r="11" spans="1:10" x14ac:dyDescent="0.25">
      <c r="A11" s="30" t="s">
        <v>228</v>
      </c>
    </row>
    <row r="19" spans="1:11" x14ac:dyDescent="0.25">
      <c r="A19" s="13"/>
      <c r="B19" s="13"/>
      <c r="D19" s="13"/>
      <c r="E19" s="13"/>
      <c r="F19" s="13"/>
      <c r="G19" s="13"/>
      <c r="H19" s="13"/>
      <c r="I19" s="13"/>
      <c r="J19" s="13"/>
      <c r="K19" s="13"/>
    </row>
    <row r="20" spans="1:11" x14ac:dyDescent="0.25">
      <c r="A20" s="13"/>
      <c r="B20" s="13"/>
      <c r="D20" s="13"/>
      <c r="E20" s="13"/>
      <c r="F20" s="13"/>
      <c r="G20" s="13"/>
      <c r="H20" s="13"/>
      <c r="I20" s="13"/>
      <c r="J20" s="13"/>
      <c r="K20" s="13"/>
    </row>
    <row r="21" spans="1:11" x14ac:dyDescent="0.25">
      <c r="A21" s="13"/>
      <c r="B21" s="13"/>
      <c r="D21" s="13"/>
      <c r="E21" s="13"/>
      <c r="F21" s="13"/>
      <c r="G21" s="13"/>
      <c r="H21" s="13"/>
      <c r="I21" s="13"/>
      <c r="J21" s="13"/>
      <c r="K21" s="13"/>
    </row>
    <row r="22" spans="1:11" x14ac:dyDescent="0.25">
      <c r="A22" s="13"/>
      <c r="B22" s="13"/>
      <c r="D22" s="13"/>
      <c r="E22" s="13"/>
      <c r="F22" s="13"/>
      <c r="G22" s="13"/>
      <c r="H22" s="13"/>
      <c r="I22" s="13"/>
      <c r="J22" s="13"/>
      <c r="K22" s="13"/>
    </row>
    <row r="23" spans="1:11" x14ac:dyDescent="0.25">
      <c r="A23" s="13"/>
      <c r="B23" s="13"/>
      <c r="D23" s="13"/>
      <c r="E23" s="13"/>
      <c r="F23" s="13"/>
      <c r="G23" s="13"/>
      <c r="H23" s="13"/>
      <c r="I23" s="13"/>
      <c r="J23" s="13"/>
      <c r="K23" s="13"/>
    </row>
    <row r="24" spans="1:11" x14ac:dyDescent="0.25">
      <c r="A24" s="13"/>
      <c r="B24" s="13"/>
      <c r="D24" s="13"/>
      <c r="E24" s="13"/>
      <c r="F24" s="13"/>
      <c r="G24" s="13"/>
      <c r="H24" s="13"/>
      <c r="I24" s="13"/>
      <c r="J24" s="13"/>
      <c r="K24" s="13"/>
    </row>
    <row r="25" spans="1:11" x14ac:dyDescent="0.25">
      <c r="A25" s="13"/>
      <c r="B25" s="13"/>
      <c r="D25" s="13"/>
      <c r="E25" s="13"/>
      <c r="F25" s="13"/>
      <c r="G25" s="13"/>
      <c r="H25" s="13"/>
      <c r="I25" s="13"/>
      <c r="J25" s="13"/>
      <c r="K25" s="13"/>
    </row>
    <row r="26" spans="1:11" x14ac:dyDescent="0.25">
      <c r="A26" s="13"/>
      <c r="B26" s="13"/>
      <c r="D26" s="13"/>
      <c r="E26" s="13"/>
      <c r="F26" s="13"/>
      <c r="G26" s="13"/>
      <c r="H26" s="13"/>
      <c r="I26" s="13"/>
      <c r="J26" s="13"/>
      <c r="K26" s="13"/>
    </row>
    <row r="27" spans="1:11" x14ac:dyDescent="0.25">
      <c r="A27" s="13"/>
      <c r="B27" s="13"/>
      <c r="D27" s="13"/>
      <c r="E27" s="13"/>
      <c r="F27" s="13"/>
      <c r="G27" s="13"/>
      <c r="H27" s="13"/>
      <c r="I27" s="13"/>
      <c r="J27" s="13"/>
      <c r="K27" s="13"/>
    </row>
    <row r="28" spans="1:11" x14ac:dyDescent="0.25">
      <c r="A28" s="13"/>
      <c r="B28" s="13"/>
      <c r="D28" s="13"/>
      <c r="E28" s="13"/>
      <c r="F28" s="13"/>
      <c r="G28" s="13"/>
      <c r="H28" s="13"/>
      <c r="I28" s="13"/>
      <c r="J28" s="13"/>
      <c r="K28" s="13"/>
    </row>
    <row r="29" spans="1:11" x14ac:dyDescent="0.25">
      <c r="A29" s="13"/>
      <c r="B29" s="13"/>
      <c r="D29" s="13"/>
      <c r="E29" s="13"/>
      <c r="F29" s="13"/>
      <c r="G29" s="13"/>
      <c r="H29" s="13"/>
      <c r="I29" s="13"/>
      <c r="J29" s="13"/>
      <c r="K29" s="13"/>
    </row>
    <row r="30" spans="1:11" ht="10.5" customHeight="1" x14ac:dyDescent="0.25">
      <c r="A30" s="13"/>
      <c r="B30" s="13"/>
      <c r="D30" s="13"/>
      <c r="E30" s="13"/>
      <c r="F30" s="13"/>
      <c r="G30" s="13"/>
      <c r="H30" s="13"/>
      <c r="I30" s="13"/>
      <c r="J30" s="13"/>
      <c r="K30" s="13"/>
    </row>
    <row r="31" spans="1:11" ht="16.5" x14ac:dyDescent="0.3">
      <c r="A31" s="64" t="s">
        <v>48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7</vt:i4>
      </vt:variant>
    </vt:vector>
  </HeadingPairs>
  <TitlesOfParts>
    <vt:vector size="55" baseType="lpstr">
      <vt:lpstr>Figure 1</vt:lpstr>
      <vt:lpstr>Figure 2</vt:lpstr>
      <vt:lpstr>Table 1</vt:lpstr>
      <vt:lpstr>Figure 3</vt:lpstr>
      <vt:lpstr>Table 2</vt:lpstr>
      <vt:lpstr>Figure 4</vt:lpstr>
      <vt:lpstr>Figure 5</vt:lpstr>
      <vt:lpstr>Table 3</vt:lpstr>
      <vt:lpstr>Figure 6</vt:lpstr>
      <vt:lpstr>Figure 7</vt:lpstr>
      <vt:lpstr>Figure 8</vt:lpstr>
      <vt:lpstr>Figure 9</vt:lpstr>
      <vt:lpstr>Table 4</vt:lpstr>
      <vt:lpstr>Table 5</vt:lpstr>
      <vt:lpstr>Table 6</vt:lpstr>
      <vt:lpstr>Figure 10</vt:lpstr>
      <vt:lpstr>Table 7</vt:lpstr>
      <vt:lpstr>Figure 11</vt:lpstr>
      <vt:lpstr>Figure 12</vt:lpstr>
      <vt:lpstr>Figure 13</vt:lpstr>
      <vt:lpstr>Table 8</vt:lpstr>
      <vt:lpstr>Figure 14</vt:lpstr>
      <vt:lpstr>Table 9</vt:lpstr>
      <vt:lpstr>Table 10</vt:lpstr>
      <vt:lpstr>Figure 15</vt:lpstr>
      <vt:lpstr>Table 11</vt:lpstr>
      <vt:lpstr>Table 12</vt:lpstr>
      <vt:lpstr>Table 13</vt:lpstr>
      <vt:lpstr>Table 14</vt:lpstr>
      <vt:lpstr>Figure 16</vt:lpstr>
      <vt:lpstr>Table 15</vt:lpstr>
      <vt:lpstr>Figure 17 </vt:lpstr>
      <vt:lpstr>Table 16</vt:lpstr>
      <vt:lpstr>Table 17</vt:lpstr>
      <vt:lpstr>Table 18</vt:lpstr>
      <vt:lpstr>Table 19</vt:lpstr>
      <vt:lpstr>Figure 18</vt:lpstr>
      <vt:lpstr>Figure 19 </vt:lpstr>
      <vt:lpstr>Table 20</vt:lpstr>
      <vt:lpstr>Tables 21</vt:lpstr>
      <vt:lpstr>Figure 20</vt:lpstr>
      <vt:lpstr>Table 22</vt:lpstr>
      <vt:lpstr>Table 23</vt:lpstr>
      <vt:lpstr>Table 24</vt:lpstr>
      <vt:lpstr>Table 25</vt:lpstr>
      <vt:lpstr>Table 26</vt:lpstr>
      <vt:lpstr>Table 27</vt:lpstr>
      <vt:lpstr>Figure 22</vt:lpstr>
      <vt:lpstr>Max_vol</vt:lpstr>
      <vt:lpstr>'Figure 10'!Print_Area</vt:lpstr>
      <vt:lpstr>'Figure 2'!Print_Area</vt:lpstr>
      <vt:lpstr>'Figure 18'!Ref_date</vt:lpstr>
      <vt:lpstr>'Table 15'!Ref_date</vt:lpstr>
      <vt:lpstr>Ref_date</vt:lpstr>
      <vt:lpstr>Volumes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Chung, Susan</dc:creator>
  <cp:lastModifiedBy>Ebanks, Tashanna</cp:lastModifiedBy>
  <dcterms:created xsi:type="dcterms:W3CDTF">2024-07-17T14:42:11Z</dcterms:created>
  <dcterms:modified xsi:type="dcterms:W3CDTF">2025-08-27T17:43:53Z</dcterms:modified>
</cp:coreProperties>
</file>